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Лист1!$A$8:$J$333</definedName>
    <definedName name="_xlnm.Print_Area" localSheetId="0">Лист1!$A$1:$H$333</definedName>
  </definedNames>
  <calcPr calcId="124519"/>
</workbook>
</file>

<file path=xl/calcChain.xml><?xml version="1.0" encoding="utf-8"?>
<calcChain xmlns="http://schemas.openxmlformats.org/spreadsheetml/2006/main">
  <c r="H276" i="1"/>
  <c r="H214"/>
  <c r="G214"/>
  <c r="F214"/>
  <c r="F181"/>
  <c r="G143"/>
  <c r="G108"/>
  <c r="H108"/>
  <c r="F108"/>
  <c r="G100"/>
  <c r="H100"/>
  <c r="F100"/>
  <c r="F103"/>
  <c r="G320" l="1"/>
  <c r="G319" s="1"/>
  <c r="H320"/>
  <c r="H319" s="1"/>
  <c r="F320"/>
  <c r="F319" s="1"/>
  <c r="G208"/>
  <c r="G207" s="1"/>
  <c r="H208"/>
  <c r="H207" s="1"/>
  <c r="G205"/>
  <c r="G204" s="1"/>
  <c r="G203" s="1"/>
  <c r="H205"/>
  <c r="H204" s="1"/>
  <c r="H203" s="1"/>
  <c r="F205"/>
  <c r="F204" s="1"/>
  <c r="F208"/>
  <c r="F207" s="1"/>
  <c r="G197"/>
  <c r="G196" s="1"/>
  <c r="G195" s="1"/>
  <c r="H197"/>
  <c r="H196" s="1"/>
  <c r="H195" s="1"/>
  <c r="G201"/>
  <c r="G200" s="1"/>
  <c r="G199" s="1"/>
  <c r="H201"/>
  <c r="H200" s="1"/>
  <c r="H199" s="1"/>
  <c r="F201"/>
  <c r="F200" s="1"/>
  <c r="F199" s="1"/>
  <c r="F197"/>
  <c r="F196" s="1"/>
  <c r="F195" s="1"/>
  <c r="F203" l="1"/>
  <c r="G220" l="1"/>
  <c r="G219" s="1"/>
  <c r="H220"/>
  <c r="H219" s="1"/>
  <c r="F220"/>
  <c r="F219" s="1"/>
  <c r="G193"/>
  <c r="H193"/>
  <c r="F193"/>
  <c r="G152"/>
  <c r="G151" s="1"/>
  <c r="H152"/>
  <c r="H151" s="1"/>
  <c r="G155"/>
  <c r="G154" s="1"/>
  <c r="H155"/>
  <c r="H154" s="1"/>
  <c r="F155"/>
  <c r="F154" s="1"/>
  <c r="F152"/>
  <c r="F151" s="1"/>
  <c r="G148"/>
  <c r="G147" s="1"/>
  <c r="H148"/>
  <c r="H147" s="1"/>
  <c r="F148"/>
  <c r="F147" s="1"/>
  <c r="G124"/>
  <c r="H124"/>
  <c r="F124"/>
  <c r="G89"/>
  <c r="G88" s="1"/>
  <c r="G87" s="1"/>
  <c r="H89"/>
  <c r="H88" s="1"/>
  <c r="H87" s="1"/>
  <c r="F89"/>
  <c r="F88" s="1"/>
  <c r="F87" s="1"/>
  <c r="H85"/>
  <c r="H84" s="1"/>
  <c r="H83" s="1"/>
  <c r="G85"/>
  <c r="G84" s="1"/>
  <c r="G83" s="1"/>
  <c r="F85"/>
  <c r="F84" s="1"/>
  <c r="F83" s="1"/>
  <c r="G73"/>
  <c r="G72" s="1"/>
  <c r="G71" s="1"/>
  <c r="H73"/>
  <c r="H72" s="1"/>
  <c r="H71" s="1"/>
  <c r="F73"/>
  <c r="F72" s="1"/>
  <c r="F71" s="1"/>
  <c r="F150" l="1"/>
  <c r="G150"/>
  <c r="H150"/>
  <c r="H182" l="1"/>
  <c r="G182"/>
  <c r="F182"/>
  <c r="H180"/>
  <c r="G180"/>
  <c r="F180"/>
  <c r="F179" l="1"/>
  <c r="H179"/>
  <c r="G179"/>
  <c r="G40" l="1"/>
  <c r="G39" s="1"/>
  <c r="G38" s="1"/>
  <c r="H40"/>
  <c r="H39" s="1"/>
  <c r="H38" s="1"/>
  <c r="F40"/>
  <c r="F39" s="1"/>
  <c r="F38" s="1"/>
  <c r="H192"/>
  <c r="G192"/>
  <c r="F192"/>
  <c r="H190"/>
  <c r="H189" s="1"/>
  <c r="G190"/>
  <c r="G189" s="1"/>
  <c r="F190"/>
  <c r="F189" s="1"/>
  <c r="F188" l="1"/>
  <c r="H188"/>
  <c r="G188"/>
  <c r="G16"/>
  <c r="H16"/>
  <c r="G13"/>
  <c r="G12" s="1"/>
  <c r="H13"/>
  <c r="H12" s="1"/>
  <c r="G217" l="1"/>
  <c r="G216" s="1"/>
  <c r="G215" s="1"/>
  <c r="H217"/>
  <c r="H216" s="1"/>
  <c r="H215" s="1"/>
  <c r="F217"/>
  <c r="F216" s="1"/>
  <c r="F215" s="1"/>
  <c r="G138" l="1"/>
  <c r="G137" s="1"/>
  <c r="G136" s="1"/>
  <c r="H138"/>
  <c r="H137" s="1"/>
  <c r="H136" s="1"/>
  <c r="G264" l="1"/>
  <c r="H264"/>
  <c r="F264"/>
  <c r="F55" l="1"/>
  <c r="F54" s="1"/>
  <c r="F53" s="1"/>
  <c r="G233" l="1"/>
  <c r="G232" s="1"/>
  <c r="G231" s="1"/>
  <c r="H233"/>
  <c r="H232" s="1"/>
  <c r="H231" s="1"/>
  <c r="F233"/>
  <c r="F232" s="1"/>
  <c r="F231" s="1"/>
  <c r="G327" l="1"/>
  <c r="G326" s="1"/>
  <c r="G325" s="1"/>
  <c r="G331"/>
  <c r="G330" s="1"/>
  <c r="G329" s="1"/>
  <c r="H331"/>
  <c r="H330" s="1"/>
  <c r="H329" s="1"/>
  <c r="F331"/>
  <c r="F330" s="1"/>
  <c r="F329" s="1"/>
  <c r="H327"/>
  <c r="H326" s="1"/>
  <c r="H325" s="1"/>
  <c r="F327"/>
  <c r="F326" s="1"/>
  <c r="F325" s="1"/>
  <c r="G323"/>
  <c r="G322" s="1"/>
  <c r="G318" s="1"/>
  <c r="H323"/>
  <c r="H322" s="1"/>
  <c r="H318" s="1"/>
  <c r="F323"/>
  <c r="F322" s="1"/>
  <c r="F318" s="1"/>
  <c r="G316"/>
  <c r="G315" s="1"/>
  <c r="G314" s="1"/>
  <c r="H316"/>
  <c r="H315" s="1"/>
  <c r="H314" s="1"/>
  <c r="F316"/>
  <c r="F315" s="1"/>
  <c r="F314" s="1"/>
  <c r="G312"/>
  <c r="G311" s="1"/>
  <c r="G310" s="1"/>
  <c r="H312"/>
  <c r="H311" s="1"/>
  <c r="H310" s="1"/>
  <c r="F312"/>
  <c r="F311" s="1"/>
  <c r="F310" s="1"/>
  <c r="G308"/>
  <c r="G307" s="1"/>
  <c r="G306" s="1"/>
  <c r="H308"/>
  <c r="H307" s="1"/>
  <c r="H306" s="1"/>
  <c r="F308"/>
  <c r="F307" s="1"/>
  <c r="F306" s="1"/>
  <c r="G304" l="1"/>
  <c r="G303" s="1"/>
  <c r="G302" s="1"/>
  <c r="G301" s="1"/>
  <c r="H304"/>
  <c r="H303" s="1"/>
  <c r="H302" s="1"/>
  <c r="H301" s="1"/>
  <c r="F304"/>
  <c r="F303" s="1"/>
  <c r="F302" s="1"/>
  <c r="F301" s="1"/>
  <c r="G299"/>
  <c r="G298" s="1"/>
  <c r="G297" s="1"/>
  <c r="H299"/>
  <c r="H298" s="1"/>
  <c r="H297" s="1"/>
  <c r="F299"/>
  <c r="F298" s="1"/>
  <c r="F297" s="1"/>
  <c r="G295"/>
  <c r="G294" s="1"/>
  <c r="G293" s="1"/>
  <c r="H295"/>
  <c r="H294" s="1"/>
  <c r="H293" s="1"/>
  <c r="F295"/>
  <c r="F294" s="1"/>
  <c r="F293" s="1"/>
  <c r="G291"/>
  <c r="G290" s="1"/>
  <c r="G289" s="1"/>
  <c r="H291"/>
  <c r="H290" s="1"/>
  <c r="H289" s="1"/>
  <c r="F291"/>
  <c r="F290" s="1"/>
  <c r="F289" s="1"/>
  <c r="G287"/>
  <c r="G286" s="1"/>
  <c r="G285" s="1"/>
  <c r="H287"/>
  <c r="H286" s="1"/>
  <c r="H285" s="1"/>
  <c r="F287"/>
  <c r="F286" s="1"/>
  <c r="F285" s="1"/>
  <c r="G279"/>
  <c r="G278" s="1"/>
  <c r="H279"/>
  <c r="H278" s="1"/>
  <c r="F279"/>
  <c r="F278" s="1"/>
  <c r="G282"/>
  <c r="G281" s="1"/>
  <c r="H282"/>
  <c r="H281" s="1"/>
  <c r="F282"/>
  <c r="F281" s="1"/>
  <c r="G275"/>
  <c r="G274" s="1"/>
  <c r="H275"/>
  <c r="H274" s="1"/>
  <c r="G272"/>
  <c r="G271" s="1"/>
  <c r="H272"/>
  <c r="H271" s="1"/>
  <c r="F272"/>
  <c r="F271" s="1"/>
  <c r="F275"/>
  <c r="F274" s="1"/>
  <c r="G268"/>
  <c r="G267" s="1"/>
  <c r="G266" s="1"/>
  <c r="H268"/>
  <c r="H267" s="1"/>
  <c r="H266" s="1"/>
  <c r="F268"/>
  <c r="F267" s="1"/>
  <c r="F266" s="1"/>
  <c r="G262"/>
  <c r="H262"/>
  <c r="G260"/>
  <c r="H260"/>
  <c r="G258"/>
  <c r="H258"/>
  <c r="F258"/>
  <c r="F260"/>
  <c r="F262"/>
  <c r="G254"/>
  <c r="G253" s="1"/>
  <c r="G252" s="1"/>
  <c r="H254"/>
  <c r="H253" s="1"/>
  <c r="H252" s="1"/>
  <c r="F254"/>
  <c r="F253" s="1"/>
  <c r="F252" s="1"/>
  <c r="G249"/>
  <c r="G248" s="1"/>
  <c r="G247" s="1"/>
  <c r="H249"/>
  <c r="H248" s="1"/>
  <c r="H247" s="1"/>
  <c r="F249"/>
  <c r="F248" s="1"/>
  <c r="F247" s="1"/>
  <c r="G245"/>
  <c r="G244" s="1"/>
  <c r="G243" s="1"/>
  <c r="H245"/>
  <c r="H244" s="1"/>
  <c r="H243" s="1"/>
  <c r="F245"/>
  <c r="F244" s="1"/>
  <c r="F243" s="1"/>
  <c r="G241"/>
  <c r="H241"/>
  <c r="G239"/>
  <c r="H239"/>
  <c r="G237"/>
  <c r="H237"/>
  <c r="H236" s="1"/>
  <c r="H235" s="1"/>
  <c r="F237"/>
  <c r="F239"/>
  <c r="F241"/>
  <c r="G229"/>
  <c r="G228" s="1"/>
  <c r="G227" s="1"/>
  <c r="H229"/>
  <c r="H228" s="1"/>
  <c r="H227" s="1"/>
  <c r="F229"/>
  <c r="F228" s="1"/>
  <c r="F227" s="1"/>
  <c r="G225"/>
  <c r="G224" s="1"/>
  <c r="G223" s="1"/>
  <c r="H225"/>
  <c r="H224" s="1"/>
  <c r="H223" s="1"/>
  <c r="F225"/>
  <c r="F224" s="1"/>
  <c r="F223" s="1"/>
  <c r="G213"/>
  <c r="G212" s="1"/>
  <c r="G211" s="1"/>
  <c r="H213"/>
  <c r="H212" s="1"/>
  <c r="H211" s="1"/>
  <c r="F213"/>
  <c r="F212" s="1"/>
  <c r="F211" s="1"/>
  <c r="G186"/>
  <c r="G185" s="1"/>
  <c r="G184" s="1"/>
  <c r="H186"/>
  <c r="H185" s="1"/>
  <c r="H184" s="1"/>
  <c r="F186"/>
  <c r="F185" s="1"/>
  <c r="F184" s="1"/>
  <c r="G284" l="1"/>
  <c r="F284"/>
  <c r="H257"/>
  <c r="H256" s="1"/>
  <c r="F277"/>
  <c r="H284"/>
  <c r="H277"/>
  <c r="G277"/>
  <c r="G236"/>
  <c r="G235" s="1"/>
  <c r="G257"/>
  <c r="G256" s="1"/>
  <c r="F270"/>
  <c r="F257"/>
  <c r="F256" s="1"/>
  <c r="G270"/>
  <c r="H270"/>
  <c r="F236"/>
  <c r="F235" s="1"/>
  <c r="H251" l="1"/>
  <c r="F251"/>
  <c r="G251"/>
  <c r="G222"/>
  <c r="G210" s="1"/>
  <c r="H222"/>
  <c r="H210" s="1"/>
  <c r="F222"/>
  <c r="F210" s="1"/>
  <c r="G174" l="1"/>
  <c r="G173" s="1"/>
  <c r="H174"/>
  <c r="H173" s="1"/>
  <c r="F174"/>
  <c r="F173" s="1"/>
  <c r="G177"/>
  <c r="G176" s="1"/>
  <c r="H177"/>
  <c r="H176" s="1"/>
  <c r="F177"/>
  <c r="F176" s="1"/>
  <c r="G170"/>
  <c r="G169" s="1"/>
  <c r="H170"/>
  <c r="H169" s="1"/>
  <c r="F170"/>
  <c r="F169" s="1"/>
  <c r="G167"/>
  <c r="G166" s="1"/>
  <c r="H167"/>
  <c r="H166" s="1"/>
  <c r="F167"/>
  <c r="F166" s="1"/>
  <c r="G159"/>
  <c r="G158" s="1"/>
  <c r="H159"/>
  <c r="H158" s="1"/>
  <c r="F159"/>
  <c r="F158" s="1"/>
  <c r="G162"/>
  <c r="G161" s="1"/>
  <c r="H162"/>
  <c r="H161" s="1"/>
  <c r="F162"/>
  <c r="F161" s="1"/>
  <c r="G145"/>
  <c r="G144" s="1"/>
  <c r="H145"/>
  <c r="H144" s="1"/>
  <c r="F145"/>
  <c r="F144" s="1"/>
  <c r="G142"/>
  <c r="G141" s="1"/>
  <c r="H142"/>
  <c r="H141" s="1"/>
  <c r="F142"/>
  <c r="F141" s="1"/>
  <c r="F138"/>
  <c r="F137" s="1"/>
  <c r="F136" s="1"/>
  <c r="G132"/>
  <c r="G131" s="1"/>
  <c r="G130" s="1"/>
  <c r="G129" s="1"/>
  <c r="G128" s="1"/>
  <c r="H132"/>
  <c r="H131" s="1"/>
  <c r="H130" s="1"/>
  <c r="H129" s="1"/>
  <c r="H128" s="1"/>
  <c r="F132"/>
  <c r="F131" s="1"/>
  <c r="F130" s="1"/>
  <c r="F129" s="1"/>
  <c r="F128" s="1"/>
  <c r="G126"/>
  <c r="H126"/>
  <c r="F126"/>
  <c r="G120"/>
  <c r="G119" s="1"/>
  <c r="G118" s="1"/>
  <c r="H120"/>
  <c r="H119" s="1"/>
  <c r="H118" s="1"/>
  <c r="F120"/>
  <c r="F119" s="1"/>
  <c r="F118" s="1"/>
  <c r="F172" l="1"/>
  <c r="G172"/>
  <c r="H172"/>
  <c r="H140"/>
  <c r="F140"/>
  <c r="G140"/>
  <c r="F123"/>
  <c r="F122" s="1"/>
  <c r="H123"/>
  <c r="H122" s="1"/>
  <c r="G123"/>
  <c r="G122" s="1"/>
  <c r="F165"/>
  <c r="F164" s="1"/>
  <c r="H157"/>
  <c r="F157"/>
  <c r="G157"/>
  <c r="G135" s="1"/>
  <c r="G165"/>
  <c r="G164" s="1"/>
  <c r="H165"/>
  <c r="H164" s="1"/>
  <c r="G114"/>
  <c r="H114"/>
  <c r="F114"/>
  <c r="G116"/>
  <c r="H116"/>
  <c r="F116"/>
  <c r="G106"/>
  <c r="H106"/>
  <c r="F106"/>
  <c r="F105" s="1"/>
  <c r="G110"/>
  <c r="H110"/>
  <c r="F110"/>
  <c r="G102"/>
  <c r="G99" s="1"/>
  <c r="H102"/>
  <c r="H99" s="1"/>
  <c r="F102"/>
  <c r="F99" s="1"/>
  <c r="G94"/>
  <c r="H94"/>
  <c r="F94"/>
  <c r="G96"/>
  <c r="H96"/>
  <c r="F96"/>
  <c r="G81"/>
  <c r="G80" s="1"/>
  <c r="G79" s="1"/>
  <c r="H81"/>
  <c r="H80" s="1"/>
  <c r="H79" s="1"/>
  <c r="F81"/>
  <c r="F80" s="1"/>
  <c r="F79" s="1"/>
  <c r="G77"/>
  <c r="G76" s="1"/>
  <c r="G75" s="1"/>
  <c r="H77"/>
  <c r="H76" s="1"/>
  <c r="H75" s="1"/>
  <c r="F77"/>
  <c r="F76" s="1"/>
  <c r="F75" s="1"/>
  <c r="G64"/>
  <c r="H64"/>
  <c r="F64"/>
  <c r="G66"/>
  <c r="H66"/>
  <c r="F66"/>
  <c r="G68"/>
  <c r="H68"/>
  <c r="F68"/>
  <c r="G60"/>
  <c r="G59" s="1"/>
  <c r="G58" s="1"/>
  <c r="H60"/>
  <c r="H59" s="1"/>
  <c r="H58" s="1"/>
  <c r="F60"/>
  <c r="F59" s="1"/>
  <c r="F58" s="1"/>
  <c r="G105" l="1"/>
  <c r="H105"/>
  <c r="H135"/>
  <c r="H70"/>
  <c r="F70"/>
  <c r="G70"/>
  <c r="G134"/>
  <c r="F135"/>
  <c r="F134" s="1"/>
  <c r="H63"/>
  <c r="H62" s="1"/>
  <c r="H57" s="1"/>
  <c r="F63"/>
  <c r="F62" s="1"/>
  <c r="F57" s="1"/>
  <c r="G63"/>
  <c r="G62" s="1"/>
  <c r="G57" s="1"/>
  <c r="H98"/>
  <c r="G98"/>
  <c r="F98"/>
  <c r="F93"/>
  <c r="F92" s="1"/>
  <c r="G93"/>
  <c r="G92" s="1"/>
  <c r="H104"/>
  <c r="F104"/>
  <c r="G104"/>
  <c r="H113"/>
  <c r="H112" s="1"/>
  <c r="F113"/>
  <c r="F112" s="1"/>
  <c r="G113"/>
  <c r="G112" s="1"/>
  <c r="H93"/>
  <c r="H92" s="1"/>
  <c r="G55"/>
  <c r="G54" s="1"/>
  <c r="G53" s="1"/>
  <c r="H55"/>
  <c r="H54" s="1"/>
  <c r="H53" s="1"/>
  <c r="G51"/>
  <c r="G50" s="1"/>
  <c r="H51"/>
  <c r="H50" s="1"/>
  <c r="F51"/>
  <c r="F50" s="1"/>
  <c r="G45"/>
  <c r="H45"/>
  <c r="G47"/>
  <c r="H47"/>
  <c r="F47"/>
  <c r="F45"/>
  <c r="G36"/>
  <c r="G35" s="1"/>
  <c r="G34" s="1"/>
  <c r="H36"/>
  <c r="H35" s="1"/>
  <c r="H34" s="1"/>
  <c r="F36"/>
  <c r="F35" s="1"/>
  <c r="F34" s="1"/>
  <c r="G32"/>
  <c r="G31" s="1"/>
  <c r="G30" s="1"/>
  <c r="H32"/>
  <c r="H31" s="1"/>
  <c r="H30" s="1"/>
  <c r="F32"/>
  <c r="F31" s="1"/>
  <c r="F30" s="1"/>
  <c r="H134" l="1"/>
  <c r="H91"/>
  <c r="F91"/>
  <c r="G91"/>
  <c r="G49"/>
  <c r="H49"/>
  <c r="F49"/>
  <c r="H44"/>
  <c r="H43" s="1"/>
  <c r="F44"/>
  <c r="F43" s="1"/>
  <c r="F42" s="1"/>
  <c r="G44"/>
  <c r="G43" s="1"/>
  <c r="G28"/>
  <c r="G27" s="1"/>
  <c r="H28"/>
  <c r="H27" s="1"/>
  <c r="F28"/>
  <c r="F27" s="1"/>
  <c r="G25"/>
  <c r="H25"/>
  <c r="H24" s="1"/>
  <c r="F25"/>
  <c r="G21"/>
  <c r="H21"/>
  <c r="F21"/>
  <c r="G19"/>
  <c r="H19"/>
  <c r="H15" s="1"/>
  <c r="F19"/>
  <c r="F16"/>
  <c r="F15" l="1"/>
  <c r="H42"/>
  <c r="G42"/>
  <c r="G15"/>
  <c r="G11" s="1"/>
  <c r="H11"/>
  <c r="F24"/>
  <c r="F23" s="1"/>
  <c r="G24"/>
  <c r="G23" s="1"/>
  <c r="H23"/>
  <c r="F13"/>
  <c r="F12" s="1"/>
  <c r="F11" l="1"/>
  <c r="G10"/>
  <c r="H10"/>
  <c r="H9" s="1"/>
  <c r="F10" l="1"/>
  <c r="F9" s="1"/>
  <c r="G9"/>
</calcChain>
</file>

<file path=xl/comments1.xml><?xml version="1.0" encoding="utf-8"?>
<comments xmlns="http://schemas.openxmlformats.org/spreadsheetml/2006/main">
  <authors>
    <author>пользователь</author>
  </authors>
  <commentList>
    <comment ref="E295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<sst xmlns="http://schemas.openxmlformats.org/spreadsheetml/2006/main" count="797" uniqueCount="216">
  <si>
    <t>Наименование</t>
  </si>
  <si>
    <t>ЦСР</t>
  </si>
  <si>
    <t>ВР</t>
  </si>
  <si>
    <t>тыс. рублей</t>
  </si>
  <si>
    <t>ВСЕГО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</si>
  <si>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</si>
  <si>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</si>
  <si>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Организация уличного освещения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</si>
  <si>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</si>
  <si>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</si>
  <si>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</si>
  <si>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</si>
  <si>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</si>
  <si>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</si>
  <si>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</si>
  <si>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 xml:space="preserve">Исполнение переданных государственных  полномочий по исполнению функций  службы опеки и попечительства </t>
  </si>
  <si>
    <t>Организация питания обучающихся</t>
  </si>
  <si>
    <t>Присмотр и уход за детьми дошкольного возраста</t>
  </si>
  <si>
    <t>00000</t>
  </si>
  <si>
    <t>Участие в областных олимпиадах, соревнованиях и конкурсах в сфере образования</t>
  </si>
  <si>
    <t>09710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</si>
  <si>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</si>
  <si>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</si>
  <si>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</si>
  <si>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</si>
  <si>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</si>
  <si>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</si>
  <si>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</si>
  <si>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</si>
  <si>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Организация и проведение городских культурно-массовых мероприятий</t>
  </si>
  <si>
    <t>99990</t>
  </si>
  <si>
    <t>S7200</t>
  </si>
  <si>
    <t>Програм- мная статья</t>
  </si>
  <si>
    <t>направ-ление расходов</t>
  </si>
  <si>
    <t>Функционирование МКУ "Редакция газеты Шиханские новости"</t>
  </si>
  <si>
    <t>Проект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</si>
  <si>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</si>
  <si>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Замена светильников уличного освещения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</si>
  <si>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</si>
  <si>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7Г000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</si>
  <si>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</si>
  <si>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</si>
  <si>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Городские мероприятия в сфере образования</t>
  </si>
  <si>
    <t>от _________ г. № ________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</si>
  <si>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</si>
  <si>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Организация конкурса "Мой дом, мой двор"</t>
  </si>
  <si>
    <t>Условно утверждаемые расходы</t>
  </si>
  <si>
    <t>240</t>
  </si>
  <si>
    <t>7Г004</t>
  </si>
  <si>
    <t>7Г007</t>
  </si>
  <si>
    <t>7Г008</t>
  </si>
  <si>
    <t>Всероссийский конкурс проектов создание комфортной городской среды среди малых городов</t>
  </si>
  <si>
    <t>Подготовка и проведение экспертизы проектной сметной документации</t>
  </si>
  <si>
    <t>Обеспечение сохранения достигнутых показателей повышения оплаты труда отдельных категорий работников бюджетной сферы</t>
  </si>
  <si>
    <t>S2500</t>
  </si>
  <si>
    <t>7Г009</t>
  </si>
  <si>
    <t>Строительный контроль по благоустройству дворовых и общественных территорий</t>
  </si>
  <si>
    <t>к решению Собрания депутатов города Шиханы</t>
  </si>
  <si>
    <t>Содержание и обеспечение деятельности МКУ «УПРАВЛЕНИЕ ПО ДЕЛАМ ГО И ЧС"</t>
  </si>
  <si>
    <t>Функционирование МКУ «Управление образования, культуры и спорта»</t>
  </si>
  <si>
    <t>Обеспечение функционирования МКУ «УГХ»</t>
  </si>
  <si>
    <t>Благоустройство территории муниципального образования города Шиханы</t>
  </si>
  <si>
    <t>100</t>
  </si>
  <si>
    <t>120</t>
  </si>
  <si>
    <t>Основное мероприятие "Обеспечение функционирования органов местного самоуправления"</t>
  </si>
  <si>
    <t>Расходы на обеспечение деятельности главы муниципального образования город Шиханы и заместителей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</si>
  <si>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</si>
  <si>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</si>
  <si>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зн</t>
  </si>
  <si>
    <t>110</t>
  </si>
  <si>
    <t>Расходы на выплаты персоналу казенных учреждений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</si>
  <si>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</si>
  <si>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</si>
  <si>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</si>
  <si>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</si>
  <si>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</si>
  <si>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</si>
  <si>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</si>
  <si>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</si>
  <si>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</si>
  <si>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деятельности Государственной автоматизированной системы «Выборы»"</t>
  </si>
  <si>
    <t>300</t>
  </si>
  <si>
    <t>310</t>
  </si>
  <si>
    <t>Основное мероприятие "Доплата к пенсии за муниципальный стаж"</t>
  </si>
  <si>
    <t>Социальное обеспечение и иные выплаты населению</t>
  </si>
  <si>
    <t>Публичные нормативные социальные выплаты гражданам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</si>
  <si>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</si>
  <si>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</si>
  <si>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</si>
  <si>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</si>
  <si>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</si>
  <si>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</si>
  <si>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810</t>
  </si>
  <si>
    <t>Основное мероприятие "Содержание и обеспечение деятельности МКУ "УПРАВЛЕНИЕ ПО ДЕЛАМ ГО И ЧС""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</si>
  <si>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</si>
  <si>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</si>
  <si>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</si>
  <si>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 xml:space="preserve">Основное мероприятие "Благоустройство территории муниципального образования города Шиханы" </t>
  </si>
  <si>
    <t>Основное мероприятие "Обеспечение функционирования МКУ «УГХ»"</t>
  </si>
  <si>
    <t>Основное мероприятие "Организация уличного освещения"</t>
  </si>
  <si>
    <t>Основное мероприятие "Организация конкурса "Мой дом, мой двор""</t>
  </si>
  <si>
    <t>Основное мероприятие "Проведение дератизационных мероприятий"</t>
  </si>
  <si>
    <t>Проведение дератизационных мероприятий</t>
  </si>
  <si>
    <t>Основное мероприятие "Замена светильников уличного освещения"</t>
  </si>
  <si>
    <t>Основное мероприятие "Реализация основных общеобразовательных программ дошкольного образования"</t>
  </si>
  <si>
    <t>Финансовое обеспечение образовательной деятельности муниципальных дошкольных образовательных организаций</t>
  </si>
  <si>
    <t>Расходы на обеспечение деятельности(оказание услуг) бюджетных учреждений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</si>
  <si>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</si>
  <si>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</si>
  <si>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</si>
  <si>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</si>
  <si>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Финансовое обеспечение образовательной деятельности муниципальных общеобразовательных учреждений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</si>
  <si>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</si>
  <si>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</si>
  <si>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</si>
  <si>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Основное мероприятие "Перевозка обучающихся при подготовке и проведении ГИА"</t>
  </si>
  <si>
    <t>Основное мероприятие "Реализация дополнительных общеразвивающих и предпрофессиональных программ"</t>
  </si>
  <si>
    <t>Реализация дополнительных общеразвивающих и предпрофессиональных программ спортивной направленности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</si>
  <si>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</si>
  <si>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</si>
  <si>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</si>
  <si>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Основное мероприятие "Функционирование МКУ «Управление образования, культуры и спорта»"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</si>
  <si>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</si>
  <si>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</si>
  <si>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</si>
  <si>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Основное мероприятие "Функционирование МКУ "Редакция газеты Шиханские новости""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</si>
  <si>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</si>
  <si>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</si>
  <si>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Проведение городских культурно-массовых мероприятий</t>
  </si>
  <si>
    <t xml:space="preserve">Предоставление субсидий бюджетным, автономным учреждениям и иным некоммерческим организациям
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</si>
  <si>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</si>
  <si>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Основное мероприятие "Реализация полномочий в сфере молодёжной политики"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</si>
  <si>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</si>
  <si>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Основное мероприятие "Содержание хоккейной коробки и катка"</t>
  </si>
  <si>
    <t>Содержание хоккейной коробки и катка</t>
  </si>
  <si>
    <t>Основное мероприятие "Всероссийский конкурс проектов создание комфортной городской среды среди малых городов"</t>
  </si>
  <si>
    <t>Основное мероприятие "Подготовка и проведение экспертизы проектной сметной документации"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</si>
  <si>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</si>
  <si>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"Строительный контроль по благоустройству дворовых и общественных территорий"</t>
  </si>
  <si>
    <t>Внепрограммные мероприятия</t>
  </si>
  <si>
    <t>870</t>
  </si>
  <si>
    <t>Средства резервных фондов</t>
  </si>
  <si>
    <t>Резервный фонд администрации муниципального образования города Шиханы</t>
  </si>
  <si>
    <t>Резервные средства</t>
  </si>
  <si>
    <t>700</t>
  </si>
  <si>
    <t>730</t>
  </si>
  <si>
    <t>Основное мероприятие "Обслуживание муниципального долга"</t>
  </si>
  <si>
    <t>Обслуживание государственного (муниципального) долга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</si>
  <si>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</si>
  <si>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в муниципальном образовании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</si>
  <si>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</si>
  <si>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 xml:space="preserve">Развитие экономики, поддержка предпринимательства  и управление муниципальным имуществом муниципального образования города Шиханы </t>
  </si>
  <si>
    <t xml:space="preserve">Обеспечение населения доступным жильем и   жилищно-коммунальными услугами, благоустройство территории муниципального образования города Шиханы </t>
  </si>
  <si>
    <t xml:space="preserve">Энергосбережение и повышение энергетической эффективности на территории муниципального образования города Шиханы </t>
  </si>
  <si>
    <t xml:space="preserve">Развитие образования в муниципальном образовании города Шиханы </t>
  </si>
  <si>
    <t>Подпрограмма «Развитие системы дошкольного образования в муниципальном образовании города Шиханы»</t>
  </si>
  <si>
    <t>Подпрограмма «Развитие системы общего образования в муниципальном образовании города Шиханы»</t>
  </si>
  <si>
    <t>Подпрограмма «Развитие системы дополнительного образования в муниципальном образовании города Шиханы»</t>
  </si>
  <si>
    <t>Развитие культуры и средств массовой информации в муниципальном образовании города Шиханы</t>
  </si>
  <si>
    <t>Развитие физической культуры, спорта и молодежной политики в муниципальном образовании города Шиханы</t>
  </si>
  <si>
    <t>Формирование комфортной городской среды на территории муниципального образования города Шиханы</t>
  </si>
  <si>
    <t xml:space="preserve">Ведомственная целевая программа "Доступная среда муниципального образования города Шиханы" </t>
  </si>
  <si>
    <t>Основное мероприятие "Ведомственная целевая программа "Доступная среда муниципального образования города Шиханы" "</t>
  </si>
  <si>
    <t>Основное мероприятие "Ведомственная целевая программа "Профилактика терроризма и экстремизма в муниципальном образовании города Шиханы""</t>
  </si>
  <si>
    <t xml:space="preserve">Ведомственная целевая программа "Профилактика терроризма и экстремизма в муниципальном образовании города Шиханы Саратовской области"
</t>
  </si>
  <si>
    <t>Основное мероприятие "Ведомственная целевая программа "Повышение безопасности дорожного движения в муниципальном образовании города Шиханы""</t>
  </si>
  <si>
    <t>Основное мероприятие "Ведомственная целевая программа "Организация отдыха, оздоровления и занятости детей в муниципальном образовании города Шиханы""</t>
  </si>
  <si>
    <t>Ведомственная целевая программа "Организация отдыха, оздоровления и занятости детей в муниципальном образовании города Шиханы"</t>
  </si>
  <si>
    <t>Основное мероприятие "Обеспечение персонифицированного финансирования дополнительного образования детей"</t>
  </si>
  <si>
    <t>Обеспечение персонифицированного финансирования дополнительного образования детей</t>
  </si>
  <si>
    <t>00593</t>
  </si>
  <si>
    <t>77130</t>
  </si>
  <si>
    <t>78600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</si>
  <si>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</si>
  <si>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S2111</t>
  </si>
  <si>
    <t>Основное мероприятие "Укрепление материально-технической базы учреждений дополнительного образования"</t>
  </si>
  <si>
    <t>Иные межбюджетные трансферты за счет средств, выделяемых из резервного фонда Правительства Саратовской области на укрепление материально-технической базы муниципальных образовантельных организаций</t>
  </si>
  <si>
    <t>Реализация инициативных проектов за счет средств местного бюджета, за исключением инициативных платежей( Благоустройство общественной территории в районе д.№1 по ул. Молодежная)</t>
  </si>
  <si>
    <t xml:space="preserve"> Приложение № 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</si>
  <si>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</si>
  <si>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 xml:space="preserve">Развитие муниципальной службы в администрации муниципального образования города Шиханы </t>
  </si>
  <si>
    <t>Основное мероприятие "развитие муниципальной службы в администрации муниципального образования города Шиханы"</t>
  </si>
  <si>
    <t>79Г040</t>
  </si>
  <si>
    <t>2024год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</si>
  <si>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</si>
  <si>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</si>
  <si>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</si>
  <si>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</si>
  <si>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Основное мероприятие "Выполнение межевых, геодезических и кадастровых работ  (земельные участки)"</t>
  </si>
  <si>
    <t xml:space="preserve">Выполнение межевых, геодезических и кадастровых работ  (земельные участки) </t>
  </si>
  <si>
    <t>Организация питания детей</t>
  </si>
  <si>
    <t>Основное мероприятие "Укрепление материально-технической базы учреждений дошкольного образования"</t>
  </si>
  <si>
    <t>Укрепление материально-технической базы учреждений дошкольного образования</t>
  </si>
  <si>
    <t>Укрепление материально-технической базы  дошкольной образовательной организации</t>
  </si>
  <si>
    <t>79Г40</t>
  </si>
  <si>
    <t>Основное мероприятие "Укрепление материально-технической базы учреждений общего образования"</t>
  </si>
  <si>
    <t xml:space="preserve">Укрепление материально-технической базы общеобразовательных учреждений </t>
  </si>
  <si>
    <t>Укрепление материально-технической базы общеобразовательной организации</t>
  </si>
  <si>
    <t>69100</t>
  </si>
  <si>
    <t>Укрепление материально-технической базы учреждений дополнительного образования</t>
  </si>
  <si>
    <t>Основное 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</si>
  <si>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</si>
  <si>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R3030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</si>
  <si>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</si>
  <si>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</si>
  <si>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R3040</t>
  </si>
  <si>
    <t xml:space="preserve">Основное мероприятие "Обеспечение условий для функционирования центров образования естественно-научной и технологической направленности в общеобразовательных организациях(в рамках достижения соответствующих результатов федерального проекта)" </t>
  </si>
  <si>
    <t>772E1</t>
  </si>
  <si>
    <t>Обеспечение условий для  функционирования центров образования естественно-научной и технологической направленности в общеобразовательных организациях (за исключением расходов на оплату труда с начислениями)</t>
  </si>
  <si>
    <t>U1291</t>
  </si>
  <si>
    <t>Обеспечение условий для  функционирования центров образования естественно-научной и технологической направленности в общеобразовательных организациях (в части расходов на оплату труда с начислениями)</t>
  </si>
  <si>
    <t>U1297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</si>
  <si>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</si>
  <si>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г. Шиханы на 2024 год и на плановый период 2025 и 2026 годов</t>
  </si>
  <si>
    <t>2025год</t>
  </si>
  <si>
    <t>2026год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</si>
</sst>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\ _₽"/>
  </numFmts>
  <fonts count="17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b/>
      <sz val="10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4" fillId="2" borderId="0" xfId="0" applyFont="1" applyFill="1"/>
    <xf numFmtId="164" fontId="4" fillId="2" borderId="0" xfId="0" applyNumberFormat="1" applyFont="1" applyFill="1"/>
    <xf numFmtId="0" fontId="5" fillId="2" borderId="0" xfId="0" applyFont="1" applyFill="1" applyAlignment="1"/>
    <xf numFmtId="0" fontId="6" fillId="2" borderId="0" xfId="0" applyFont="1" applyFill="1" applyAlignment="1"/>
    <xf numFmtId="0" fontId="8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vertical="center"/>
    </xf>
    <xf numFmtId="164" fontId="8" fillId="2" borderId="0" xfId="0" applyNumberFormat="1" applyFont="1" applyFill="1"/>
    <xf numFmtId="0" fontId="8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164" fontId="8" fillId="3" borderId="0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12" fillId="0" borderId="0" xfId="0" applyFont="1" applyFill="1"/>
    <xf numFmtId="165" fontId="7" fillId="2" borderId="0" xfId="0" applyNumberFormat="1" applyFont="1" applyFill="1"/>
    <xf numFmtId="49" fontId="10" fillId="0" borderId="1" xfId="1" applyNumberFormat="1" applyFont="1" applyFill="1" applyBorder="1" applyAlignment="1">
      <alignment horizontal="left" vertical="center" wrapText="1"/>
    </xf>
    <xf numFmtId="165" fontId="4" fillId="2" borderId="0" xfId="0" applyNumberFormat="1" applyFont="1" applyFill="1"/>
    <xf numFmtId="165" fontId="7" fillId="2" borderId="0" xfId="0" applyNumberFormat="1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5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164" fontId="7" fillId="2" borderId="2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164" fontId="4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6"/>
  <sheetViews>
    <sheetView tabSelected="1" view="pageBreakPreview" topLeftCell="A58" zoomScale="112" zoomScaleSheetLayoutView="112" workbookViewId="0">
      <selection activeCell="J10" sqref="J10"/>
    </sheetView>
  </sheetViews>
  <sheetFormatPr defaultRowHeight="12.75"/>
  <cols>
    <col min="1" max="1" width="47.28515625" style="55" customWidth="1"/>
    <col min="2" max="2" width="9.28515625" style="1" hidden="1" customWidth="1"/>
    <col min="3" max="3" width="7.85546875" style="1" customWidth="1"/>
    <col min="4" max="4" width="7.5703125" style="1" customWidth="1"/>
    <col min="5" max="5" width="5.28515625" style="1" customWidth="1"/>
    <col min="6" max="6" width="11.7109375" style="2" customWidth="1"/>
    <col min="7" max="7" width="11.5703125" style="2" customWidth="1"/>
    <col min="8" max="9" width="12.7109375" style="2" customWidth="1"/>
    <col min="10" max="10" width="12.28515625" style="63" bestFit="1" customWidth="1"/>
    <col min="11" max="16384" width="9.140625" style="1"/>
  </cols>
  <sheetData>
    <row r="1" spans="1:10">
      <c r="A1" s="55" t="s">
        <v>35</v>
      </c>
    </row>
    <row r="2" spans="1:10" ht="13.5">
      <c r="A2" s="56"/>
      <c r="B2" s="3"/>
      <c r="C2" s="3"/>
      <c r="D2" s="3"/>
      <c r="E2" s="3"/>
      <c r="F2" s="86" t="s">
        <v>178</v>
      </c>
      <c r="G2" s="86"/>
      <c r="H2" s="86"/>
      <c r="I2" s="32"/>
    </row>
    <row r="3" spans="1:10" ht="36" customHeight="1">
      <c r="A3" s="57"/>
      <c r="B3" s="4"/>
      <c r="C3" s="4"/>
      <c r="D3" s="4"/>
      <c r="E3" s="4"/>
      <c r="F3" s="87" t="s">
        <v>57</v>
      </c>
      <c r="G3" s="87"/>
      <c r="H3" s="87"/>
      <c r="I3" s="5"/>
    </row>
    <row r="4" spans="1:10">
      <c r="A4" s="57"/>
      <c r="B4" s="4"/>
      <c r="C4" s="4"/>
      <c r="D4" s="4"/>
      <c r="E4" s="4"/>
      <c r="F4" s="88" t="s">
        <v>43</v>
      </c>
      <c r="G4" s="88"/>
      <c r="H4" s="88"/>
      <c r="I4" s="32"/>
    </row>
    <row r="5" spans="1:10" ht="47.25" customHeight="1">
      <c r="A5" s="91" t="s">
        <v>213</v>
      </c>
      <c r="B5" s="91"/>
      <c r="C5" s="91"/>
      <c r="D5" s="91"/>
      <c r="E5" s="91"/>
      <c r="F5" s="91"/>
      <c r="G5" s="91"/>
      <c r="H5" s="91"/>
      <c r="I5" s="5"/>
    </row>
    <row r="6" spans="1:10">
      <c r="C6" s="93"/>
      <c r="D6" s="93"/>
      <c r="F6" s="6"/>
      <c r="G6" s="92" t="s">
        <v>3</v>
      </c>
      <c r="H6" s="92"/>
      <c r="I6" s="7"/>
    </row>
    <row r="7" spans="1:10">
      <c r="A7" s="94" t="s">
        <v>0</v>
      </c>
      <c r="B7" s="96" t="s">
        <v>1</v>
      </c>
      <c r="C7" s="95" t="s">
        <v>28</v>
      </c>
      <c r="D7" s="95"/>
      <c r="E7" s="96" t="s">
        <v>2</v>
      </c>
      <c r="F7" s="89" t="s">
        <v>183</v>
      </c>
      <c r="G7" s="89" t="s">
        <v>214</v>
      </c>
      <c r="H7" s="89" t="s">
        <v>215</v>
      </c>
      <c r="I7" s="8"/>
    </row>
    <row r="8" spans="1:10" s="10" customFormat="1" ht="51">
      <c r="A8" s="94"/>
      <c r="B8" s="96"/>
      <c r="C8" s="9" t="s">
        <v>32</v>
      </c>
      <c r="D8" s="9" t="s">
        <v>33</v>
      </c>
      <c r="E8" s="96"/>
      <c r="F8" s="90"/>
      <c r="G8" s="90"/>
      <c r="H8" s="90"/>
      <c r="I8" s="8"/>
      <c r="J8" s="64"/>
    </row>
    <row r="9" spans="1:10" s="10" customFormat="1">
      <c r="A9" s="39" t="s">
        <v>4</v>
      </c>
      <c r="B9" s="11"/>
      <c r="C9" s="11"/>
      <c r="D9" s="11"/>
      <c r="E9" s="11"/>
      <c r="F9" s="48">
        <f>F10+F42+F57+F70+F91+F128+F134+F251+F284+F301+F318+F325+F329</f>
        <v>184161.29999999996</v>
      </c>
      <c r="G9" s="48">
        <f>G10+G42+G57+G70+G91+G128+G134+G251+G284+G301+G318+G325+G329+G333</f>
        <v>157165.49999999997</v>
      </c>
      <c r="H9" s="48">
        <f>H10+H42+H57+H70+H91+H128+H134+H251+H284+H301+H318+H325+H329+H333</f>
        <v>163555.60000000003</v>
      </c>
      <c r="I9" s="12"/>
      <c r="J9" s="64"/>
    </row>
    <row r="10" spans="1:10" s="15" customFormat="1" ht="46.5" customHeight="1">
      <c r="A10" s="39" t="s">
        <v>148</v>
      </c>
      <c r="B10" s="13">
        <v>7100000</v>
      </c>
      <c r="C10" s="11">
        <v>71000</v>
      </c>
      <c r="D10" s="14" t="s">
        <v>18</v>
      </c>
      <c r="E10" s="11"/>
      <c r="F10" s="48">
        <f>F11+F23+F30+F34+F38</f>
        <v>45856.799999999988</v>
      </c>
      <c r="G10" s="48">
        <f>G11+G23+G30+G34+G38</f>
        <v>44506.299999999996</v>
      </c>
      <c r="H10" s="48">
        <f>H11+H23+H30+H34+H38</f>
        <v>45557.799999999996</v>
      </c>
      <c r="I10" s="12"/>
      <c r="J10" s="61"/>
    </row>
    <row r="11" spans="1:10" s="15" customFormat="1" ht="25.5">
      <c r="A11" s="38" t="s">
        <v>64</v>
      </c>
      <c r="B11" s="13"/>
      <c r="C11" s="16">
        <v>71001</v>
      </c>
      <c r="D11" s="17" t="s">
        <v>18</v>
      </c>
      <c r="E11" s="11"/>
      <c r="F11" s="49">
        <f>F12+F15</f>
        <v>43579.199999999997</v>
      </c>
      <c r="G11" s="49">
        <f>G12+G15</f>
        <v>42223.4</v>
      </c>
      <c r="H11" s="49">
        <f>H12+H15</f>
        <v>43274.9</v>
      </c>
      <c r="I11" s="12"/>
      <c r="J11" s="61"/>
    </row>
    <row r="12" spans="1:10" s="15" customFormat="1" ht="38.25">
      <c r="A12" s="34" t="s">
        <v>65</v>
      </c>
      <c r="B12" s="13"/>
      <c r="C12" s="16">
        <v>71001</v>
      </c>
      <c r="D12" s="17" t="s">
        <v>22</v>
      </c>
      <c r="E12" s="11"/>
      <c r="F12" s="49">
        <f>F13</f>
        <v>4915.6000000000004</v>
      </c>
      <c r="G12" s="49">
        <f t="shared" ref="G12:H12" si="0">G13</f>
        <v>4940.3999999999996</v>
      </c>
      <c r="H12" s="49">
        <f t="shared" si="0"/>
        <v>5142.8</v>
      </c>
      <c r="I12" s="12"/>
      <c r="J12" s="61"/>
    </row>
    <row r="13" spans="1:10" s="15" customFormat="1" ht="63.75">
      <c r="A13" s="34" t="s">
        <v>66</v>
      </c>
      <c r="B13" s="13"/>
      <c r="C13" s="16">
        <v>71001</v>
      </c>
      <c r="D13" s="17" t="s">
        <v>22</v>
      </c>
      <c r="E13" s="18" t="s">
        <v>62</v>
      </c>
      <c r="F13" s="49">
        <f t="shared" ref="F13:H13" si="1">F14</f>
        <v>4915.6000000000004</v>
      </c>
      <c r="G13" s="49">
        <f t="shared" si="1"/>
        <v>4940.3999999999996</v>
      </c>
      <c r="H13" s="49">
        <f t="shared" si="1"/>
        <v>5142.8</v>
      </c>
      <c r="I13" s="12"/>
      <c r="J13" s="61"/>
    </row>
    <row r="14" spans="1:10" s="15" customFormat="1" ht="25.5">
      <c r="A14" s="34" t="s">
        <v>67</v>
      </c>
      <c r="B14" s="36"/>
      <c r="C14" s="16">
        <v>71001</v>
      </c>
      <c r="D14" s="17" t="s">
        <v>22</v>
      </c>
      <c r="E14" s="18" t="s">
        <v>63</v>
      </c>
      <c r="F14" s="47">
        <v>4915.6000000000004</v>
      </c>
      <c r="G14" s="47">
        <v>4940.3999999999996</v>
      </c>
      <c r="H14" s="47">
        <v>5142.8</v>
      </c>
      <c r="I14" s="12" t="s">
        <v>68</v>
      </c>
      <c r="J14" s="61"/>
    </row>
    <row r="15" spans="1:10" s="15" customFormat="1" ht="25.5">
      <c r="A15" s="38" t="s">
        <v>13</v>
      </c>
      <c r="B15" s="36"/>
      <c r="C15" s="16">
        <v>71001</v>
      </c>
      <c r="D15" s="17" t="s">
        <v>21</v>
      </c>
      <c r="E15" s="18"/>
      <c r="F15" s="49">
        <f>F16+F19+F21</f>
        <v>38663.599999999999</v>
      </c>
      <c r="G15" s="49">
        <f t="shared" ref="G15:H15" si="2">G16+G19+G21</f>
        <v>37283</v>
      </c>
      <c r="H15" s="49">
        <f t="shared" si="2"/>
        <v>38132.1</v>
      </c>
      <c r="I15" s="12"/>
      <c r="J15" s="61"/>
    </row>
    <row r="16" spans="1:10" s="15" customFormat="1" ht="63.75">
      <c r="A16" s="34" t="s">
        <v>66</v>
      </c>
      <c r="B16" s="36"/>
      <c r="C16" s="16">
        <v>71001</v>
      </c>
      <c r="D16" s="17" t="s">
        <v>21</v>
      </c>
      <c r="E16" s="18" t="s">
        <v>62</v>
      </c>
      <c r="F16" s="49">
        <f>F17+F18</f>
        <v>29011.7</v>
      </c>
      <c r="G16" s="49">
        <f t="shared" ref="G16:H16" si="3">G17+G18</f>
        <v>27866.1</v>
      </c>
      <c r="H16" s="49">
        <f t="shared" si="3"/>
        <v>28715.199999999997</v>
      </c>
      <c r="I16" s="12"/>
      <c r="J16" s="61"/>
    </row>
    <row r="17" spans="1:10" s="15" customFormat="1">
      <c r="A17" s="62" t="s">
        <v>70</v>
      </c>
      <c r="B17" s="36"/>
      <c r="C17" s="16">
        <v>71001</v>
      </c>
      <c r="D17" s="17" t="s">
        <v>21</v>
      </c>
      <c r="E17" s="18" t="s">
        <v>69</v>
      </c>
      <c r="F17" s="47">
        <v>13891.2</v>
      </c>
      <c r="G17" s="47">
        <v>13222.8</v>
      </c>
      <c r="H17" s="47">
        <v>13525.9</v>
      </c>
      <c r="I17" s="12" t="s">
        <v>68</v>
      </c>
      <c r="J17" s="61"/>
    </row>
    <row r="18" spans="1:10" s="15" customFormat="1" ht="25.5">
      <c r="A18" s="34" t="s">
        <v>67</v>
      </c>
      <c r="B18" s="36"/>
      <c r="C18" s="16">
        <v>71001</v>
      </c>
      <c r="D18" s="17" t="s">
        <v>21</v>
      </c>
      <c r="E18" s="18" t="s">
        <v>63</v>
      </c>
      <c r="F18" s="47">
        <v>15120.5</v>
      </c>
      <c r="G18" s="47">
        <v>14643.3</v>
      </c>
      <c r="H18" s="47">
        <v>15189.3</v>
      </c>
      <c r="I18" s="12" t="s">
        <v>68</v>
      </c>
      <c r="J18" s="61"/>
    </row>
    <row r="19" spans="1:10" s="15" customFormat="1" ht="25.5">
      <c r="A19" s="34" t="s">
        <v>72</v>
      </c>
      <c r="B19" s="13"/>
      <c r="C19" s="16">
        <v>71001</v>
      </c>
      <c r="D19" s="17" t="s">
        <v>21</v>
      </c>
      <c r="E19" s="18" t="s">
        <v>71</v>
      </c>
      <c r="F19" s="49">
        <f>F20</f>
        <v>9131.9</v>
      </c>
      <c r="G19" s="49">
        <f>G20</f>
        <v>9126.9</v>
      </c>
      <c r="H19" s="49">
        <f>H20</f>
        <v>9126.9</v>
      </c>
      <c r="I19" s="12"/>
      <c r="J19" s="61"/>
    </row>
    <row r="20" spans="1:10" s="15" customFormat="1" ht="25.5">
      <c r="A20" s="34" t="s">
        <v>73</v>
      </c>
      <c r="B20" s="36"/>
      <c r="C20" s="16">
        <v>71001</v>
      </c>
      <c r="D20" s="17" t="s">
        <v>21</v>
      </c>
      <c r="E20" s="18" t="s">
        <v>47</v>
      </c>
      <c r="F20" s="47">
        <v>9131.9</v>
      </c>
      <c r="G20" s="47">
        <v>9126.9</v>
      </c>
      <c r="H20" s="47">
        <v>9126.9</v>
      </c>
      <c r="I20" s="12"/>
      <c r="J20" s="61"/>
    </row>
    <row r="21" spans="1:10" s="15" customFormat="1">
      <c r="A21" s="34" t="s">
        <v>76</v>
      </c>
      <c r="B21" s="13"/>
      <c r="C21" s="16">
        <v>71001</v>
      </c>
      <c r="D21" s="17" t="s">
        <v>21</v>
      </c>
      <c r="E21" s="18" t="s">
        <v>74</v>
      </c>
      <c r="F21" s="49">
        <f>F22</f>
        <v>520</v>
      </c>
      <c r="G21" s="49">
        <f>G22</f>
        <v>290</v>
      </c>
      <c r="H21" s="49">
        <f>H22</f>
        <v>290</v>
      </c>
      <c r="I21" s="12"/>
      <c r="J21" s="61"/>
    </row>
    <row r="22" spans="1:10" s="15" customFormat="1">
      <c r="A22" s="34" t="s">
        <v>77</v>
      </c>
      <c r="B22" s="13"/>
      <c r="C22" s="16">
        <v>71001</v>
      </c>
      <c r="D22" s="17" t="s">
        <v>21</v>
      </c>
      <c r="E22" s="18" t="s">
        <v>75</v>
      </c>
      <c r="F22" s="47">
        <v>520</v>
      </c>
      <c r="G22" s="47">
        <v>290</v>
      </c>
      <c r="H22" s="47">
        <v>290</v>
      </c>
      <c r="I22" s="12" t="s">
        <v>68</v>
      </c>
      <c r="J22" s="61"/>
    </row>
    <row r="23" spans="1:10" s="15" customFormat="1" ht="25.5">
      <c r="A23" s="34" t="s">
        <v>14</v>
      </c>
      <c r="B23" s="13"/>
      <c r="C23" s="16">
        <v>71002</v>
      </c>
      <c r="D23" s="19" t="s">
        <v>18</v>
      </c>
      <c r="E23" s="18"/>
      <c r="F23" s="49">
        <f>F24+F27</f>
        <v>466.7</v>
      </c>
      <c r="G23" s="49">
        <f>G24+G27</f>
        <v>466.7</v>
      </c>
      <c r="H23" s="49">
        <f>H24+H27</f>
        <v>466.7</v>
      </c>
      <c r="I23" s="12"/>
      <c r="J23" s="61"/>
    </row>
    <row r="24" spans="1:10" s="15" customFormat="1" ht="76.5">
      <c r="A24" s="40" t="s">
        <v>78</v>
      </c>
      <c r="B24" s="13"/>
      <c r="C24" s="16">
        <v>71002</v>
      </c>
      <c r="D24" s="16">
        <v>76500</v>
      </c>
      <c r="E24" s="18"/>
      <c r="F24" s="49">
        <f>F25</f>
        <v>466.7</v>
      </c>
      <c r="G24" s="49">
        <f t="shared" ref="G24:H24" si="4">G25</f>
        <v>466.7</v>
      </c>
      <c r="H24" s="49">
        <f t="shared" si="4"/>
        <v>466.7</v>
      </c>
      <c r="I24" s="12"/>
      <c r="J24" s="61"/>
    </row>
    <row r="25" spans="1:10" s="15" customFormat="1" ht="63.75">
      <c r="A25" s="34" t="s">
        <v>66</v>
      </c>
      <c r="B25" s="13"/>
      <c r="C25" s="16">
        <v>71002</v>
      </c>
      <c r="D25" s="16">
        <v>76500</v>
      </c>
      <c r="E25" s="18" t="s">
        <v>62</v>
      </c>
      <c r="F25" s="49">
        <f>F26</f>
        <v>466.7</v>
      </c>
      <c r="G25" s="49">
        <f>G26</f>
        <v>466.7</v>
      </c>
      <c r="H25" s="49">
        <f>H26</f>
        <v>466.7</v>
      </c>
      <c r="I25" s="12"/>
      <c r="J25" s="61"/>
    </row>
    <row r="26" spans="1:10" s="15" customFormat="1" ht="25.5">
      <c r="A26" s="34" t="s">
        <v>67</v>
      </c>
      <c r="B26" s="36"/>
      <c r="C26" s="16">
        <v>71002</v>
      </c>
      <c r="D26" s="16">
        <v>76500</v>
      </c>
      <c r="E26" s="18" t="s">
        <v>63</v>
      </c>
      <c r="F26" s="47">
        <v>466.7</v>
      </c>
      <c r="G26" s="47">
        <v>466.7</v>
      </c>
      <c r="H26" s="47">
        <v>466.7</v>
      </c>
      <c r="I26" s="12" t="s">
        <v>68</v>
      </c>
      <c r="J26" s="61"/>
    </row>
    <row r="27" spans="1:10" s="15" customFormat="1" ht="25.5">
      <c r="A27" s="34" t="s">
        <v>79</v>
      </c>
      <c r="B27" s="13"/>
      <c r="C27" s="16">
        <v>71002</v>
      </c>
      <c r="D27" s="16">
        <v>51180</v>
      </c>
      <c r="E27" s="18"/>
      <c r="F27" s="49">
        <f t="shared" ref="F27:H28" si="5">F28</f>
        <v>0</v>
      </c>
      <c r="G27" s="49">
        <f t="shared" si="5"/>
        <v>0</v>
      </c>
      <c r="H27" s="49">
        <f t="shared" si="5"/>
        <v>0</v>
      </c>
      <c r="I27" s="12"/>
      <c r="J27" s="61"/>
    </row>
    <row r="28" spans="1:10" s="15" customFormat="1" ht="63.75">
      <c r="A28" s="34" t="s">
        <v>66</v>
      </c>
      <c r="B28" s="13"/>
      <c r="C28" s="16">
        <v>71002</v>
      </c>
      <c r="D28" s="16">
        <v>51180</v>
      </c>
      <c r="E28" s="18" t="s">
        <v>62</v>
      </c>
      <c r="F28" s="49">
        <f t="shared" si="5"/>
        <v>0</v>
      </c>
      <c r="G28" s="49">
        <f t="shared" si="5"/>
        <v>0</v>
      </c>
      <c r="H28" s="49">
        <f t="shared" si="5"/>
        <v>0</v>
      </c>
      <c r="I28" s="12"/>
      <c r="J28" s="61"/>
    </row>
    <row r="29" spans="1:10" s="15" customFormat="1" ht="25.5">
      <c r="A29" s="34" t="s">
        <v>67</v>
      </c>
      <c r="B29" s="13"/>
      <c r="C29" s="16">
        <v>71002</v>
      </c>
      <c r="D29" s="16">
        <v>51180</v>
      </c>
      <c r="E29" s="18" t="s">
        <v>63</v>
      </c>
      <c r="F29" s="53">
        <v>0</v>
      </c>
      <c r="G29" s="53">
        <v>0</v>
      </c>
      <c r="H29" s="53">
        <v>0</v>
      </c>
      <c r="I29" s="12" t="s">
        <v>68</v>
      </c>
      <c r="J29" s="61"/>
    </row>
    <row r="30" spans="1:10" s="15" customFormat="1" ht="38.25">
      <c r="A30" s="34" t="s">
        <v>80</v>
      </c>
      <c r="B30" s="13"/>
      <c r="C30" s="16">
        <v>71003</v>
      </c>
      <c r="D30" s="19" t="s">
        <v>18</v>
      </c>
      <c r="E30" s="18"/>
      <c r="F30" s="46">
        <f t="shared" ref="F30:H32" si="6">F31</f>
        <v>163.69999999999999</v>
      </c>
      <c r="G30" s="46">
        <f t="shared" si="6"/>
        <v>169</v>
      </c>
      <c r="H30" s="46">
        <f t="shared" si="6"/>
        <v>169</v>
      </c>
      <c r="I30" s="12"/>
      <c r="J30" s="61"/>
    </row>
    <row r="31" spans="1:10" s="15" customFormat="1" ht="25.5">
      <c r="A31" s="34" t="s">
        <v>10</v>
      </c>
      <c r="B31" s="13"/>
      <c r="C31" s="16">
        <v>71003</v>
      </c>
      <c r="D31" s="17" t="s">
        <v>23</v>
      </c>
      <c r="E31" s="18"/>
      <c r="F31" s="46">
        <f t="shared" si="6"/>
        <v>163.69999999999999</v>
      </c>
      <c r="G31" s="46">
        <f t="shared" si="6"/>
        <v>169</v>
      </c>
      <c r="H31" s="46">
        <f t="shared" si="6"/>
        <v>169</v>
      </c>
      <c r="I31" s="12"/>
      <c r="J31" s="61"/>
    </row>
    <row r="32" spans="1:10" s="15" customFormat="1" ht="25.5">
      <c r="A32" s="34" t="s">
        <v>72</v>
      </c>
      <c r="B32" s="13"/>
      <c r="C32" s="16">
        <v>71003</v>
      </c>
      <c r="D32" s="17" t="s">
        <v>23</v>
      </c>
      <c r="E32" s="18" t="s">
        <v>71</v>
      </c>
      <c r="F32" s="46">
        <f t="shared" si="6"/>
        <v>163.69999999999999</v>
      </c>
      <c r="G32" s="46">
        <f t="shared" si="6"/>
        <v>169</v>
      </c>
      <c r="H32" s="46">
        <f t="shared" si="6"/>
        <v>169</v>
      </c>
      <c r="I32" s="12"/>
      <c r="J32" s="61"/>
    </row>
    <row r="33" spans="1:10" s="15" customFormat="1" ht="25.5">
      <c r="A33" s="34" t="s">
        <v>73</v>
      </c>
      <c r="B33" s="13"/>
      <c r="C33" s="16">
        <v>71003</v>
      </c>
      <c r="D33" s="17" t="s">
        <v>23</v>
      </c>
      <c r="E33" s="18" t="s">
        <v>47</v>
      </c>
      <c r="F33" s="47">
        <v>163.69999999999999</v>
      </c>
      <c r="G33" s="47">
        <v>169</v>
      </c>
      <c r="H33" s="47">
        <v>169</v>
      </c>
      <c r="I33" s="12"/>
      <c r="J33" s="61"/>
    </row>
    <row r="34" spans="1:10" s="15" customFormat="1" ht="25.5">
      <c r="A34" s="41" t="s">
        <v>83</v>
      </c>
      <c r="B34" s="13"/>
      <c r="C34" s="16">
        <v>71004</v>
      </c>
      <c r="D34" s="19" t="s">
        <v>18</v>
      </c>
      <c r="E34" s="18"/>
      <c r="F34" s="46">
        <f>F35</f>
        <v>1625.6</v>
      </c>
      <c r="G34" s="46">
        <f t="shared" ref="G34:H36" si="7">G35</f>
        <v>1625.6</v>
      </c>
      <c r="H34" s="46">
        <f t="shared" si="7"/>
        <v>1625.6</v>
      </c>
      <c r="I34" s="12"/>
      <c r="J34" s="61"/>
    </row>
    <row r="35" spans="1:10" s="15" customFormat="1">
      <c r="A35" s="41" t="s">
        <v>11</v>
      </c>
      <c r="B35" s="13"/>
      <c r="C35" s="16">
        <v>71004</v>
      </c>
      <c r="D35" s="17" t="s">
        <v>24</v>
      </c>
      <c r="E35" s="18"/>
      <c r="F35" s="46">
        <f>F36</f>
        <v>1625.6</v>
      </c>
      <c r="G35" s="46">
        <f t="shared" si="7"/>
        <v>1625.6</v>
      </c>
      <c r="H35" s="46">
        <f t="shared" si="7"/>
        <v>1625.6</v>
      </c>
      <c r="I35" s="12"/>
      <c r="J35" s="61"/>
    </row>
    <row r="36" spans="1:10" s="15" customFormat="1">
      <c r="A36" s="34" t="s">
        <v>84</v>
      </c>
      <c r="B36" s="13"/>
      <c r="C36" s="16">
        <v>71004</v>
      </c>
      <c r="D36" s="17" t="s">
        <v>24</v>
      </c>
      <c r="E36" s="18" t="s">
        <v>81</v>
      </c>
      <c r="F36" s="46">
        <f>F37</f>
        <v>1625.6</v>
      </c>
      <c r="G36" s="46">
        <f t="shared" si="7"/>
        <v>1625.6</v>
      </c>
      <c r="H36" s="46">
        <f t="shared" si="7"/>
        <v>1625.6</v>
      </c>
      <c r="I36" s="12"/>
      <c r="J36" s="61"/>
    </row>
    <row r="37" spans="1:10" s="15" customFormat="1" ht="25.5">
      <c r="A37" s="34" t="s">
        <v>85</v>
      </c>
      <c r="B37" s="13"/>
      <c r="C37" s="16">
        <v>71004</v>
      </c>
      <c r="D37" s="17" t="s">
        <v>24</v>
      </c>
      <c r="E37" s="18" t="s">
        <v>82</v>
      </c>
      <c r="F37" s="47">
        <v>1625.6</v>
      </c>
      <c r="G37" s="47">
        <v>1625.6</v>
      </c>
      <c r="H37" s="47">
        <v>1625.6</v>
      </c>
      <c r="I37" s="12" t="s">
        <v>68</v>
      </c>
      <c r="J37" s="61"/>
    </row>
    <row r="38" spans="1:10" s="15" customFormat="1" ht="25.5">
      <c r="A38" s="34" t="s">
        <v>180</v>
      </c>
      <c r="B38" s="13"/>
      <c r="C38" s="16">
        <v>71005</v>
      </c>
      <c r="D38" s="17" t="s">
        <v>18</v>
      </c>
      <c r="E38" s="18"/>
      <c r="F38" s="46">
        <f>F39</f>
        <v>21.6</v>
      </c>
      <c r="G38" s="46">
        <f t="shared" ref="G38:H38" si="8">G39</f>
        <v>21.6</v>
      </c>
      <c r="H38" s="46">
        <f t="shared" si="8"/>
        <v>21.6</v>
      </c>
      <c r="I38" s="12"/>
      <c r="J38" s="61"/>
    </row>
    <row r="39" spans="1:10" s="15" customFormat="1" ht="38.25">
      <c r="A39" s="34" t="s">
        <v>181</v>
      </c>
      <c r="B39" s="13"/>
      <c r="C39" s="16">
        <v>71005</v>
      </c>
      <c r="D39" s="17" t="s">
        <v>21</v>
      </c>
      <c r="E39" s="18"/>
      <c r="F39" s="46">
        <f>F40</f>
        <v>21.6</v>
      </c>
      <c r="G39" s="46">
        <f t="shared" ref="G39:H39" si="9">G40</f>
        <v>21.6</v>
      </c>
      <c r="H39" s="46">
        <f t="shared" si="9"/>
        <v>21.6</v>
      </c>
      <c r="I39" s="12"/>
      <c r="J39" s="61"/>
    </row>
    <row r="40" spans="1:10" s="15" customFormat="1" ht="25.5">
      <c r="A40" s="34" t="s">
        <v>72</v>
      </c>
      <c r="B40" s="13"/>
      <c r="C40" s="16">
        <v>710005</v>
      </c>
      <c r="D40" s="17" t="s">
        <v>21</v>
      </c>
      <c r="E40" s="18" t="s">
        <v>71</v>
      </c>
      <c r="F40" s="46">
        <f>F41</f>
        <v>21.6</v>
      </c>
      <c r="G40" s="46">
        <f t="shared" ref="G40:H40" si="10">G41</f>
        <v>21.6</v>
      </c>
      <c r="H40" s="46">
        <f t="shared" si="10"/>
        <v>21.6</v>
      </c>
      <c r="I40" s="12"/>
      <c r="J40" s="61"/>
    </row>
    <row r="41" spans="1:10" s="15" customFormat="1" ht="25.5">
      <c r="A41" s="34" t="s">
        <v>73</v>
      </c>
      <c r="B41" s="13"/>
      <c r="C41" s="16">
        <v>71005</v>
      </c>
      <c r="D41" s="17" t="s">
        <v>21</v>
      </c>
      <c r="E41" s="18" t="s">
        <v>47</v>
      </c>
      <c r="F41" s="47">
        <v>21.6</v>
      </c>
      <c r="G41" s="47">
        <v>21.6</v>
      </c>
      <c r="H41" s="47">
        <v>21.6</v>
      </c>
      <c r="I41" s="12"/>
      <c r="J41" s="61"/>
    </row>
    <row r="42" spans="1:10" ht="25.5">
      <c r="A42" s="39" t="s">
        <v>149</v>
      </c>
      <c r="B42" s="13">
        <v>7200000</v>
      </c>
      <c r="C42" s="11">
        <v>72000</v>
      </c>
      <c r="D42" s="14" t="s">
        <v>18</v>
      </c>
      <c r="E42" s="11"/>
      <c r="F42" s="48">
        <f>F43+F49+F53</f>
        <v>953.4</v>
      </c>
      <c r="G42" s="48">
        <f t="shared" ref="G42:H42" si="11">G43+G49+G53</f>
        <v>943.4</v>
      </c>
      <c r="H42" s="48">
        <f t="shared" si="11"/>
        <v>943.4</v>
      </c>
      <c r="I42" s="12"/>
    </row>
    <row r="43" spans="1:10" ht="38.25">
      <c r="A43" s="34" t="s">
        <v>162</v>
      </c>
      <c r="B43" s="13"/>
      <c r="C43" s="16">
        <v>72001</v>
      </c>
      <c r="D43" s="17" t="s">
        <v>18</v>
      </c>
      <c r="E43" s="18"/>
      <c r="F43" s="49">
        <f>F44</f>
        <v>20</v>
      </c>
      <c r="G43" s="49">
        <f>G44</f>
        <v>10</v>
      </c>
      <c r="H43" s="49">
        <f>H44</f>
        <v>10</v>
      </c>
      <c r="I43" s="12"/>
    </row>
    <row r="44" spans="1:10" ht="25.5">
      <c r="A44" s="34" t="s">
        <v>161</v>
      </c>
      <c r="B44" s="13"/>
      <c r="C44" s="16">
        <v>72001</v>
      </c>
      <c r="D44" s="16">
        <v>99990</v>
      </c>
      <c r="E44" s="18"/>
      <c r="F44" s="49">
        <f>F45+F47</f>
        <v>20</v>
      </c>
      <c r="G44" s="49">
        <f>G45+G47</f>
        <v>10</v>
      </c>
      <c r="H44" s="49">
        <f>H45+H47</f>
        <v>10</v>
      </c>
      <c r="I44" s="12"/>
    </row>
    <row r="45" spans="1:10" ht="25.5">
      <c r="A45" s="34" t="s">
        <v>88</v>
      </c>
      <c r="B45" s="13"/>
      <c r="C45" s="16">
        <v>72001</v>
      </c>
      <c r="D45" s="16">
        <v>99990</v>
      </c>
      <c r="E45" s="18" t="s">
        <v>86</v>
      </c>
      <c r="F45" s="46">
        <f>F46</f>
        <v>10</v>
      </c>
      <c r="G45" s="46">
        <f>G46</f>
        <v>0</v>
      </c>
      <c r="H45" s="46">
        <f>H46</f>
        <v>0</v>
      </c>
      <c r="I45" s="12"/>
    </row>
    <row r="46" spans="1:10">
      <c r="A46" s="34" t="s">
        <v>89</v>
      </c>
      <c r="B46" s="13"/>
      <c r="C46" s="16">
        <v>72001</v>
      </c>
      <c r="D46" s="16">
        <v>99990</v>
      </c>
      <c r="E46" s="18" t="s">
        <v>87</v>
      </c>
      <c r="F46" s="47">
        <v>10</v>
      </c>
      <c r="G46" s="47">
        <v>0</v>
      </c>
      <c r="H46" s="47">
        <v>0</v>
      </c>
      <c r="I46" s="12" t="s">
        <v>68</v>
      </c>
    </row>
    <row r="47" spans="1:10" ht="25.5">
      <c r="A47" s="34" t="s">
        <v>72</v>
      </c>
      <c r="B47" s="13"/>
      <c r="C47" s="16">
        <v>72001</v>
      </c>
      <c r="D47" s="16">
        <v>99990</v>
      </c>
      <c r="E47" s="18" t="s">
        <v>71</v>
      </c>
      <c r="F47" s="49">
        <f>F48</f>
        <v>10</v>
      </c>
      <c r="G47" s="49">
        <f>G48</f>
        <v>10</v>
      </c>
      <c r="H47" s="49">
        <f>H48</f>
        <v>10</v>
      </c>
      <c r="I47" s="12"/>
    </row>
    <row r="48" spans="1:10" ht="25.5">
      <c r="A48" s="34" t="s">
        <v>73</v>
      </c>
      <c r="B48" s="13"/>
      <c r="C48" s="16">
        <v>72001</v>
      </c>
      <c r="D48" s="16">
        <v>99990</v>
      </c>
      <c r="E48" s="18" t="s">
        <v>47</v>
      </c>
      <c r="F48" s="47">
        <v>10</v>
      </c>
      <c r="G48" s="47">
        <v>10</v>
      </c>
      <c r="H48" s="47">
        <v>10</v>
      </c>
      <c r="I48" s="12" t="s">
        <v>68</v>
      </c>
    </row>
    <row r="49" spans="1:9" ht="38.25">
      <c r="A49" s="34" t="s">
        <v>36</v>
      </c>
      <c r="B49" s="13"/>
      <c r="C49" s="16">
        <v>72003</v>
      </c>
      <c r="D49" s="19" t="s">
        <v>18</v>
      </c>
      <c r="E49" s="18"/>
      <c r="F49" s="49">
        <f t="shared" ref="F49:H51" si="12">F50</f>
        <v>466.7</v>
      </c>
      <c r="G49" s="49">
        <f t="shared" si="12"/>
        <v>466.7</v>
      </c>
      <c r="H49" s="49">
        <f t="shared" si="12"/>
        <v>466.7</v>
      </c>
      <c r="I49" s="12"/>
    </row>
    <row r="50" spans="1:9" ht="51">
      <c r="A50" s="34" t="s">
        <v>90</v>
      </c>
      <c r="B50" s="13"/>
      <c r="C50" s="16">
        <v>72003</v>
      </c>
      <c r="D50" s="16">
        <v>76600</v>
      </c>
      <c r="E50" s="18"/>
      <c r="F50" s="49">
        <f>F51</f>
        <v>466.7</v>
      </c>
      <c r="G50" s="49">
        <f t="shared" si="12"/>
        <v>466.7</v>
      </c>
      <c r="H50" s="49">
        <f t="shared" si="12"/>
        <v>466.7</v>
      </c>
      <c r="I50" s="12"/>
    </row>
    <row r="51" spans="1:9" ht="63.75">
      <c r="A51" s="34" t="s">
        <v>66</v>
      </c>
      <c r="B51" s="13"/>
      <c r="C51" s="16">
        <v>72003</v>
      </c>
      <c r="D51" s="16">
        <v>76600</v>
      </c>
      <c r="E51" s="18" t="s">
        <v>62</v>
      </c>
      <c r="F51" s="49">
        <f t="shared" si="12"/>
        <v>466.7</v>
      </c>
      <c r="G51" s="49">
        <f t="shared" si="12"/>
        <v>466.7</v>
      </c>
      <c r="H51" s="49">
        <f t="shared" si="12"/>
        <v>466.7</v>
      </c>
      <c r="I51" s="12"/>
    </row>
    <row r="52" spans="1:9" ht="25.5">
      <c r="A52" s="34" t="s">
        <v>67</v>
      </c>
      <c r="B52" s="13"/>
      <c r="C52" s="16">
        <v>72003</v>
      </c>
      <c r="D52" s="16">
        <v>76600</v>
      </c>
      <c r="E52" s="18" t="s">
        <v>63</v>
      </c>
      <c r="F52" s="47">
        <v>466.7</v>
      </c>
      <c r="G52" s="47">
        <v>466.7</v>
      </c>
      <c r="H52" s="47">
        <v>466.7</v>
      </c>
      <c r="I52" s="12" t="s">
        <v>68</v>
      </c>
    </row>
    <row r="53" spans="1:9" ht="32.25" customHeight="1">
      <c r="A53" s="34" t="s">
        <v>15</v>
      </c>
      <c r="B53" s="13"/>
      <c r="C53" s="16">
        <v>72004</v>
      </c>
      <c r="D53" s="19" t="s">
        <v>18</v>
      </c>
      <c r="E53" s="18"/>
      <c r="F53" s="49">
        <f>F54</f>
        <v>466.7</v>
      </c>
      <c r="G53" s="49">
        <f t="shared" ref="G53:H53" si="13">G54</f>
        <v>466.7</v>
      </c>
      <c r="H53" s="49">
        <f t="shared" si="13"/>
        <v>466.7</v>
      </c>
      <c r="I53" s="12"/>
    </row>
    <row r="54" spans="1:9" ht="114.75">
      <c r="A54" s="40" t="s">
        <v>91</v>
      </c>
      <c r="B54" s="13"/>
      <c r="C54" s="16">
        <v>72004</v>
      </c>
      <c r="D54" s="16">
        <v>77120</v>
      </c>
      <c r="E54" s="18"/>
      <c r="F54" s="49">
        <f>F55</f>
        <v>466.7</v>
      </c>
      <c r="G54" s="49">
        <f t="shared" ref="G54:H54" si="14">G55</f>
        <v>466.7</v>
      </c>
      <c r="H54" s="49">
        <f t="shared" si="14"/>
        <v>466.7</v>
      </c>
      <c r="I54" s="12"/>
    </row>
    <row r="55" spans="1:9" ht="63.75">
      <c r="A55" s="34" t="s">
        <v>66</v>
      </c>
      <c r="B55" s="13"/>
      <c r="C55" s="16">
        <v>72004</v>
      </c>
      <c r="D55" s="16">
        <v>77120</v>
      </c>
      <c r="E55" s="18" t="s">
        <v>62</v>
      </c>
      <c r="F55" s="49">
        <f>F56</f>
        <v>466.7</v>
      </c>
      <c r="G55" s="49">
        <f>G56</f>
        <v>466.7</v>
      </c>
      <c r="H55" s="49">
        <f>H56</f>
        <v>466.7</v>
      </c>
      <c r="I55" s="12"/>
    </row>
    <row r="56" spans="1:9" ht="25.5">
      <c r="A56" s="34" t="s">
        <v>67</v>
      </c>
      <c r="B56" s="13"/>
      <c r="C56" s="16">
        <v>72004</v>
      </c>
      <c r="D56" s="16">
        <v>77120</v>
      </c>
      <c r="E56" s="18" t="s">
        <v>63</v>
      </c>
      <c r="F56" s="47">
        <v>466.7</v>
      </c>
      <c r="G56" s="47">
        <v>466.7</v>
      </c>
      <c r="H56" s="47">
        <v>466.7</v>
      </c>
      <c r="I56" s="12" t="s">
        <v>68</v>
      </c>
    </row>
    <row r="57" spans="1:9" ht="54" customHeight="1">
      <c r="A57" s="39" t="s">
        <v>150</v>
      </c>
      <c r="B57" s="13">
        <v>7300000</v>
      </c>
      <c r="C57" s="11">
        <v>73000</v>
      </c>
      <c r="D57" s="14" t="s">
        <v>18</v>
      </c>
      <c r="E57" s="11"/>
      <c r="F57" s="48">
        <f>F58+F62</f>
        <v>5529.4</v>
      </c>
      <c r="G57" s="48">
        <f t="shared" ref="G57:H57" si="15">G58+G62</f>
        <v>5119.7</v>
      </c>
      <c r="H57" s="48">
        <f t="shared" si="15"/>
        <v>5189.2</v>
      </c>
      <c r="I57" s="12"/>
    </row>
    <row r="58" spans="1:9" ht="54" customHeight="1">
      <c r="A58" s="42" t="s">
        <v>163</v>
      </c>
      <c r="B58" s="13"/>
      <c r="C58" s="16">
        <v>73002</v>
      </c>
      <c r="D58" s="19" t="s">
        <v>18</v>
      </c>
      <c r="E58" s="18"/>
      <c r="F58" s="49">
        <f>F59</f>
        <v>125.7</v>
      </c>
      <c r="G58" s="49">
        <f t="shared" ref="G58:H60" si="16">G59</f>
        <v>50</v>
      </c>
      <c r="H58" s="49">
        <f t="shared" si="16"/>
        <v>50</v>
      </c>
      <c r="I58" s="12"/>
    </row>
    <row r="59" spans="1:9" ht="37.5" customHeight="1">
      <c r="A59" s="42" t="s">
        <v>164</v>
      </c>
      <c r="B59" s="13"/>
      <c r="C59" s="16">
        <v>73002</v>
      </c>
      <c r="D59" s="19" t="s">
        <v>30</v>
      </c>
      <c r="E59" s="18"/>
      <c r="F59" s="49">
        <f>F60</f>
        <v>125.7</v>
      </c>
      <c r="G59" s="49">
        <f t="shared" si="16"/>
        <v>50</v>
      </c>
      <c r="H59" s="49">
        <f t="shared" si="16"/>
        <v>50</v>
      </c>
      <c r="I59" s="12"/>
    </row>
    <row r="60" spans="1:9" ht="29.25" customHeight="1">
      <c r="A60" s="34" t="s">
        <v>72</v>
      </c>
      <c r="B60" s="13"/>
      <c r="C60" s="16">
        <v>73002</v>
      </c>
      <c r="D60" s="19" t="s">
        <v>30</v>
      </c>
      <c r="E60" s="18" t="s">
        <v>71</v>
      </c>
      <c r="F60" s="49">
        <f>F61</f>
        <v>125.7</v>
      </c>
      <c r="G60" s="49">
        <f t="shared" si="16"/>
        <v>50</v>
      </c>
      <c r="H60" s="49">
        <f t="shared" si="16"/>
        <v>50</v>
      </c>
      <c r="I60" s="12"/>
    </row>
    <row r="61" spans="1:9" ht="29.25" customHeight="1">
      <c r="A61" s="34" t="s">
        <v>73</v>
      </c>
      <c r="B61" s="13"/>
      <c r="C61" s="16">
        <v>73002</v>
      </c>
      <c r="D61" s="19" t="s">
        <v>30</v>
      </c>
      <c r="E61" s="18" t="s">
        <v>47</v>
      </c>
      <c r="F61" s="47">
        <v>125.7</v>
      </c>
      <c r="G61" s="47">
        <v>50</v>
      </c>
      <c r="H61" s="47">
        <v>50</v>
      </c>
      <c r="I61" s="12" t="s">
        <v>68</v>
      </c>
    </row>
    <row r="62" spans="1:9" ht="40.5" customHeight="1">
      <c r="A62" s="34" t="s">
        <v>93</v>
      </c>
      <c r="B62" s="13"/>
      <c r="C62" s="16">
        <v>73005</v>
      </c>
      <c r="D62" s="19" t="s">
        <v>18</v>
      </c>
      <c r="E62" s="18"/>
      <c r="F62" s="49">
        <f>F63</f>
        <v>5403.7</v>
      </c>
      <c r="G62" s="49">
        <f>G63</f>
        <v>5069.7</v>
      </c>
      <c r="H62" s="49">
        <f>H63</f>
        <v>5139.2</v>
      </c>
      <c r="I62" s="12"/>
    </row>
    <row r="63" spans="1:9" ht="44.25" customHeight="1">
      <c r="A63" s="34" t="s">
        <v>58</v>
      </c>
      <c r="B63" s="13"/>
      <c r="C63" s="16">
        <v>73005</v>
      </c>
      <c r="D63" s="17" t="s">
        <v>25</v>
      </c>
      <c r="E63" s="18"/>
      <c r="F63" s="49">
        <f>F64+F66+F68</f>
        <v>5403.7</v>
      </c>
      <c r="G63" s="49">
        <f t="shared" ref="G63:H63" si="17">G64+G66+G68</f>
        <v>5069.7</v>
      </c>
      <c r="H63" s="49">
        <f t="shared" si="17"/>
        <v>5139.2</v>
      </c>
      <c r="I63" s="12"/>
    </row>
    <row r="64" spans="1:9" ht="38.25" customHeight="1">
      <c r="A64" s="34" t="s">
        <v>66</v>
      </c>
      <c r="B64" s="13"/>
      <c r="C64" s="16">
        <v>73005</v>
      </c>
      <c r="D64" s="17" t="s">
        <v>25</v>
      </c>
      <c r="E64" s="18" t="s">
        <v>62</v>
      </c>
      <c r="F64" s="49">
        <f>F65</f>
        <v>4719</v>
      </c>
      <c r="G64" s="49">
        <f>G65</f>
        <v>4505.8999999999996</v>
      </c>
      <c r="H64" s="49">
        <f>H65</f>
        <v>4575.3999999999996</v>
      </c>
      <c r="I64" s="12"/>
    </row>
    <row r="65" spans="1:10" ht="24.75" customHeight="1">
      <c r="A65" s="34" t="s">
        <v>70</v>
      </c>
      <c r="B65" s="13"/>
      <c r="C65" s="16">
        <v>73005</v>
      </c>
      <c r="D65" s="17" t="s">
        <v>25</v>
      </c>
      <c r="E65" s="18" t="s">
        <v>69</v>
      </c>
      <c r="F65" s="81">
        <v>4719</v>
      </c>
      <c r="G65" s="81">
        <v>4505.8999999999996</v>
      </c>
      <c r="H65" s="81">
        <v>4575.3999999999996</v>
      </c>
      <c r="I65" s="12" t="s">
        <v>68</v>
      </c>
    </row>
    <row r="66" spans="1:10" ht="38.25" customHeight="1">
      <c r="A66" s="34" t="s">
        <v>72</v>
      </c>
      <c r="B66" s="13"/>
      <c r="C66" s="16">
        <v>73005</v>
      </c>
      <c r="D66" s="17" t="s">
        <v>25</v>
      </c>
      <c r="E66" s="18" t="s">
        <v>71</v>
      </c>
      <c r="F66" s="49">
        <f>F67</f>
        <v>653.79999999999995</v>
      </c>
      <c r="G66" s="49">
        <f>G67</f>
        <v>558.79999999999995</v>
      </c>
      <c r="H66" s="49">
        <f>H67</f>
        <v>558.79999999999995</v>
      </c>
      <c r="I66" s="12"/>
    </row>
    <row r="67" spans="1:10" ht="27" customHeight="1">
      <c r="A67" s="34" t="s">
        <v>73</v>
      </c>
      <c r="B67" s="13"/>
      <c r="C67" s="16">
        <v>73005</v>
      </c>
      <c r="D67" s="17" t="s">
        <v>25</v>
      </c>
      <c r="E67" s="18" t="s">
        <v>47</v>
      </c>
      <c r="F67" s="81">
        <v>653.79999999999995</v>
      </c>
      <c r="G67" s="81">
        <v>558.79999999999995</v>
      </c>
      <c r="H67" s="81">
        <v>558.79999999999995</v>
      </c>
      <c r="I67" s="12" t="s">
        <v>68</v>
      </c>
    </row>
    <row r="68" spans="1:10" ht="24" customHeight="1">
      <c r="A68" s="34" t="s">
        <v>76</v>
      </c>
      <c r="B68" s="13"/>
      <c r="C68" s="16">
        <v>73005</v>
      </c>
      <c r="D68" s="17" t="s">
        <v>25</v>
      </c>
      <c r="E68" s="18" t="s">
        <v>74</v>
      </c>
      <c r="F68" s="49">
        <f>F69</f>
        <v>30.9</v>
      </c>
      <c r="G68" s="49">
        <f>G69</f>
        <v>5</v>
      </c>
      <c r="H68" s="49">
        <f>H69</f>
        <v>5</v>
      </c>
      <c r="I68" s="12"/>
    </row>
    <row r="69" spans="1:10" ht="18" customHeight="1">
      <c r="A69" s="34" t="s">
        <v>77</v>
      </c>
      <c r="B69" s="13"/>
      <c r="C69" s="16">
        <v>73005</v>
      </c>
      <c r="D69" s="17" t="s">
        <v>25</v>
      </c>
      <c r="E69" s="18" t="s">
        <v>75</v>
      </c>
      <c r="F69" s="81">
        <v>30.9</v>
      </c>
      <c r="G69" s="81">
        <v>5</v>
      </c>
      <c r="H69" s="81">
        <v>5</v>
      </c>
      <c r="I69" s="12" t="s">
        <v>68</v>
      </c>
    </row>
    <row r="70" spans="1:10" s="15" customFormat="1" ht="57" customHeight="1">
      <c r="A70" s="39" t="s">
        <v>151</v>
      </c>
      <c r="B70" s="13">
        <v>7400000</v>
      </c>
      <c r="C70" s="11">
        <v>74000</v>
      </c>
      <c r="D70" s="14" t="s">
        <v>18</v>
      </c>
      <c r="E70" s="11"/>
      <c r="F70" s="48">
        <f>F75+F79+F71+F83+F87</f>
        <v>4530.8</v>
      </c>
      <c r="G70" s="48">
        <f t="shared" ref="G70:H70" si="18">G75+G79+G71+G83+G87</f>
        <v>1380</v>
      </c>
      <c r="H70" s="48">
        <f t="shared" si="18"/>
        <v>1380</v>
      </c>
      <c r="I70" s="12"/>
      <c r="J70" s="61"/>
    </row>
    <row r="71" spans="1:10" s="15" customFormat="1" ht="57" customHeight="1">
      <c r="A71" s="66" t="s">
        <v>184</v>
      </c>
      <c r="B71" s="13"/>
      <c r="C71" s="16">
        <v>74002</v>
      </c>
      <c r="D71" s="19" t="s">
        <v>18</v>
      </c>
      <c r="E71" s="18"/>
      <c r="F71" s="49">
        <f>F72</f>
        <v>150</v>
      </c>
      <c r="G71" s="49">
        <f t="shared" ref="G71:H71" si="19">G72</f>
        <v>50</v>
      </c>
      <c r="H71" s="49">
        <f t="shared" si="19"/>
        <v>50</v>
      </c>
      <c r="I71" s="12"/>
      <c r="J71" s="61"/>
    </row>
    <row r="72" spans="1:10" s="15" customFormat="1" ht="52.5" customHeight="1">
      <c r="A72" s="66" t="s">
        <v>185</v>
      </c>
      <c r="B72" s="13"/>
      <c r="C72" s="16">
        <v>74002</v>
      </c>
      <c r="D72" s="16">
        <v>99050</v>
      </c>
      <c r="E72" s="18"/>
      <c r="F72" s="49">
        <f>F73</f>
        <v>150</v>
      </c>
      <c r="G72" s="49">
        <f t="shared" ref="G72:H72" si="20">G73</f>
        <v>50</v>
      </c>
      <c r="H72" s="49">
        <f t="shared" si="20"/>
        <v>50</v>
      </c>
      <c r="I72" s="12"/>
      <c r="J72" s="61"/>
    </row>
    <row r="73" spans="1:10" s="15" customFormat="1" ht="29.25" customHeight="1">
      <c r="A73" s="34" t="s">
        <v>72</v>
      </c>
      <c r="B73" s="13"/>
      <c r="C73" s="16">
        <v>74002</v>
      </c>
      <c r="D73" s="16">
        <v>99050</v>
      </c>
      <c r="E73" s="18" t="s">
        <v>71</v>
      </c>
      <c r="F73" s="49">
        <f>F74</f>
        <v>150</v>
      </c>
      <c r="G73" s="49">
        <f t="shared" ref="G73:H73" si="21">G74</f>
        <v>50</v>
      </c>
      <c r="H73" s="49">
        <f t="shared" si="21"/>
        <v>50</v>
      </c>
      <c r="I73" s="12"/>
      <c r="J73" s="61"/>
    </row>
    <row r="74" spans="1:10" s="15" customFormat="1" ht="30" customHeight="1">
      <c r="A74" s="34" t="s">
        <v>73</v>
      </c>
      <c r="B74" s="13"/>
      <c r="C74" s="16">
        <v>74002</v>
      </c>
      <c r="D74" s="16">
        <v>99050</v>
      </c>
      <c r="E74" s="18" t="s">
        <v>47</v>
      </c>
      <c r="F74" s="82">
        <v>150</v>
      </c>
      <c r="G74" s="82">
        <v>50</v>
      </c>
      <c r="H74" s="82">
        <v>50</v>
      </c>
      <c r="I74" s="12"/>
      <c r="J74" s="61"/>
    </row>
    <row r="75" spans="1:10" s="15" customFormat="1" ht="76.5">
      <c r="A75" s="34" t="s">
        <v>94</v>
      </c>
      <c r="B75" s="24"/>
      <c r="C75" s="16">
        <v>74004</v>
      </c>
      <c r="D75" s="19" t="s">
        <v>18</v>
      </c>
      <c r="E75" s="18"/>
      <c r="F75" s="49">
        <f>F76</f>
        <v>1950.9</v>
      </c>
      <c r="G75" s="49">
        <f t="shared" ref="G75:H77" si="22">G76</f>
        <v>700</v>
      </c>
      <c r="H75" s="49">
        <f t="shared" si="22"/>
        <v>700</v>
      </c>
      <c r="I75" s="12"/>
      <c r="J75" s="61"/>
    </row>
    <row r="76" spans="1:10" s="15" customFormat="1" ht="63.75">
      <c r="A76" s="34" t="s">
        <v>44</v>
      </c>
      <c r="B76" s="24"/>
      <c r="C76" s="16">
        <v>74004</v>
      </c>
      <c r="D76" s="16">
        <v>99280</v>
      </c>
      <c r="E76" s="18"/>
      <c r="F76" s="49">
        <f>F77</f>
        <v>1950.9</v>
      </c>
      <c r="G76" s="49">
        <f t="shared" si="22"/>
        <v>700</v>
      </c>
      <c r="H76" s="49">
        <f t="shared" si="22"/>
        <v>700</v>
      </c>
      <c r="I76" s="12"/>
      <c r="J76" s="61"/>
    </row>
    <row r="77" spans="1:10" s="15" customFormat="1" ht="25.5">
      <c r="A77" s="34" t="s">
        <v>72</v>
      </c>
      <c r="B77" s="24"/>
      <c r="C77" s="16">
        <v>74004</v>
      </c>
      <c r="D77" s="16">
        <v>99280</v>
      </c>
      <c r="E77" s="18" t="s">
        <v>71</v>
      </c>
      <c r="F77" s="49">
        <f>F78</f>
        <v>1950.9</v>
      </c>
      <c r="G77" s="49">
        <f t="shared" si="22"/>
        <v>700</v>
      </c>
      <c r="H77" s="49">
        <f t="shared" si="22"/>
        <v>700</v>
      </c>
      <c r="I77" s="12"/>
      <c r="J77" s="61"/>
    </row>
    <row r="78" spans="1:10" s="15" customFormat="1" ht="25.5">
      <c r="A78" s="34" t="s">
        <v>73</v>
      </c>
      <c r="B78" s="24"/>
      <c r="C78" s="16">
        <v>74004</v>
      </c>
      <c r="D78" s="16">
        <v>99280</v>
      </c>
      <c r="E78" s="18" t="s">
        <v>47</v>
      </c>
      <c r="F78" s="82">
        <v>1950.9</v>
      </c>
      <c r="G78" s="82">
        <v>700</v>
      </c>
      <c r="H78" s="82">
        <v>700</v>
      </c>
      <c r="I78" s="12" t="s">
        <v>68</v>
      </c>
      <c r="J78" s="61"/>
    </row>
    <row r="79" spans="1:10" s="15" customFormat="1" ht="51">
      <c r="A79" s="35" t="s">
        <v>95</v>
      </c>
      <c r="B79" s="13"/>
      <c r="C79" s="16">
        <v>74005</v>
      </c>
      <c r="D79" s="19" t="s">
        <v>18</v>
      </c>
      <c r="E79" s="18"/>
      <c r="F79" s="49">
        <f>F80</f>
        <v>2094.9</v>
      </c>
      <c r="G79" s="49">
        <f t="shared" ref="G79:H81" si="23">G80</f>
        <v>600</v>
      </c>
      <c r="H79" s="49">
        <f t="shared" si="23"/>
        <v>600</v>
      </c>
      <c r="I79" s="12"/>
      <c r="J79" s="61"/>
    </row>
    <row r="80" spans="1:10" s="15" customFormat="1" ht="51">
      <c r="A80" s="35" t="s">
        <v>9</v>
      </c>
      <c r="B80" s="13"/>
      <c r="C80" s="16">
        <v>74005</v>
      </c>
      <c r="D80" s="16">
        <v>99080</v>
      </c>
      <c r="E80" s="18"/>
      <c r="F80" s="49">
        <f>F81</f>
        <v>2094.9</v>
      </c>
      <c r="G80" s="49">
        <f t="shared" si="23"/>
        <v>600</v>
      </c>
      <c r="H80" s="49">
        <f t="shared" si="23"/>
        <v>600</v>
      </c>
      <c r="I80" s="12"/>
      <c r="J80" s="61"/>
    </row>
    <row r="81" spans="1:10" s="15" customFormat="1" ht="25.5">
      <c r="A81" s="34" t="s">
        <v>72</v>
      </c>
      <c r="B81" s="13"/>
      <c r="C81" s="16">
        <v>74005</v>
      </c>
      <c r="D81" s="16">
        <v>99080</v>
      </c>
      <c r="E81" s="18" t="s">
        <v>71</v>
      </c>
      <c r="F81" s="49">
        <f>F82</f>
        <v>2094.9</v>
      </c>
      <c r="G81" s="49">
        <f t="shared" si="23"/>
        <v>600</v>
      </c>
      <c r="H81" s="49">
        <f t="shared" si="23"/>
        <v>600</v>
      </c>
      <c r="I81" s="12"/>
      <c r="J81" s="61"/>
    </row>
    <row r="82" spans="1:10" s="15" customFormat="1" ht="25.5">
      <c r="A82" s="34" t="s">
        <v>73</v>
      </c>
      <c r="B82" s="13"/>
      <c r="C82" s="16">
        <v>74005</v>
      </c>
      <c r="D82" s="16">
        <v>99080</v>
      </c>
      <c r="E82" s="18" t="s">
        <v>47</v>
      </c>
      <c r="F82" s="82">
        <v>2094.9</v>
      </c>
      <c r="G82" s="82">
        <v>600</v>
      </c>
      <c r="H82" s="82">
        <v>600</v>
      </c>
      <c r="I82" s="12" t="s">
        <v>68</v>
      </c>
      <c r="J82" s="61"/>
    </row>
    <row r="83" spans="1:10" s="15" customFormat="1" ht="51">
      <c r="A83" s="66" t="s">
        <v>186</v>
      </c>
      <c r="B83" s="13"/>
      <c r="C83" s="16">
        <v>74006</v>
      </c>
      <c r="D83" s="19" t="s">
        <v>18</v>
      </c>
      <c r="E83" s="18"/>
      <c r="F83" s="46">
        <f>F84</f>
        <v>35</v>
      </c>
      <c r="G83" s="46">
        <f t="shared" ref="G83:H83" si="24">G84</f>
        <v>30</v>
      </c>
      <c r="H83" s="46">
        <f t="shared" si="24"/>
        <v>30</v>
      </c>
      <c r="I83" s="12"/>
      <c r="J83" s="61"/>
    </row>
    <row r="84" spans="1:10" s="15" customFormat="1" ht="38.25">
      <c r="A84" s="66" t="s">
        <v>187</v>
      </c>
      <c r="B84" s="13"/>
      <c r="C84" s="16">
        <v>74006</v>
      </c>
      <c r="D84" s="16">
        <v>99090</v>
      </c>
      <c r="E84" s="18"/>
      <c r="F84" s="46">
        <f>F85</f>
        <v>35</v>
      </c>
      <c r="G84" s="46">
        <f t="shared" ref="G84:H84" si="25">G85</f>
        <v>30</v>
      </c>
      <c r="H84" s="46">
        <f t="shared" si="25"/>
        <v>30</v>
      </c>
      <c r="I84" s="12"/>
      <c r="J84" s="61"/>
    </row>
    <row r="85" spans="1:10" s="15" customFormat="1" ht="25.5">
      <c r="A85" s="67" t="s">
        <v>72</v>
      </c>
      <c r="B85" s="13"/>
      <c r="C85" s="16">
        <v>74006</v>
      </c>
      <c r="D85" s="16">
        <v>99090</v>
      </c>
      <c r="E85" s="18" t="s">
        <v>71</v>
      </c>
      <c r="F85" s="46">
        <f>F86</f>
        <v>35</v>
      </c>
      <c r="G85" s="46">
        <f>G86</f>
        <v>30</v>
      </c>
      <c r="H85" s="46">
        <f>H86</f>
        <v>30</v>
      </c>
      <c r="I85" s="12"/>
      <c r="J85" s="61"/>
    </row>
    <row r="86" spans="1:10" s="15" customFormat="1" ht="25.5">
      <c r="A86" s="67" t="s">
        <v>73</v>
      </c>
      <c r="B86" s="13"/>
      <c r="C86" s="16">
        <v>74006</v>
      </c>
      <c r="D86" s="16">
        <v>99090</v>
      </c>
      <c r="E86" s="18" t="s">
        <v>47</v>
      </c>
      <c r="F86" s="82">
        <v>35</v>
      </c>
      <c r="G86" s="82">
        <v>30</v>
      </c>
      <c r="H86" s="82">
        <v>30</v>
      </c>
      <c r="I86" s="12"/>
      <c r="J86" s="61"/>
    </row>
    <row r="87" spans="1:10" s="15" customFormat="1" ht="38.25">
      <c r="A87" s="66" t="s">
        <v>188</v>
      </c>
      <c r="B87" s="13"/>
      <c r="C87" s="16">
        <v>74007</v>
      </c>
      <c r="D87" s="19" t="s">
        <v>18</v>
      </c>
      <c r="E87" s="18"/>
      <c r="F87" s="46">
        <f>F88</f>
        <v>300</v>
      </c>
      <c r="G87" s="46">
        <f t="shared" ref="G87:H87" si="26">G88</f>
        <v>0</v>
      </c>
      <c r="H87" s="46">
        <f t="shared" si="26"/>
        <v>0</v>
      </c>
      <c r="I87" s="12"/>
      <c r="J87" s="61"/>
    </row>
    <row r="88" spans="1:10" s="15" customFormat="1" ht="25.5">
      <c r="A88" s="66" t="s">
        <v>189</v>
      </c>
      <c r="B88" s="13"/>
      <c r="C88" s="16">
        <v>74007</v>
      </c>
      <c r="D88" s="16">
        <v>99100</v>
      </c>
      <c r="E88" s="18"/>
      <c r="F88" s="46">
        <f>F89</f>
        <v>300</v>
      </c>
      <c r="G88" s="46">
        <f t="shared" ref="G88:H88" si="27">G89</f>
        <v>0</v>
      </c>
      <c r="H88" s="46">
        <f t="shared" si="27"/>
        <v>0</v>
      </c>
      <c r="I88" s="12"/>
      <c r="J88" s="61"/>
    </row>
    <row r="89" spans="1:10" s="15" customFormat="1" ht="25.5">
      <c r="A89" s="67" t="s">
        <v>72</v>
      </c>
      <c r="B89" s="13"/>
      <c r="C89" s="16">
        <v>74007</v>
      </c>
      <c r="D89" s="16">
        <v>99100</v>
      </c>
      <c r="E89" s="18" t="s">
        <v>71</v>
      </c>
      <c r="F89" s="46">
        <f>F90</f>
        <v>300</v>
      </c>
      <c r="G89" s="46">
        <f t="shared" ref="G89:H89" si="28">G90</f>
        <v>0</v>
      </c>
      <c r="H89" s="46">
        <f t="shared" si="28"/>
        <v>0</v>
      </c>
      <c r="I89" s="12"/>
      <c r="J89" s="61"/>
    </row>
    <row r="90" spans="1:10" s="15" customFormat="1" ht="25.5">
      <c r="A90" s="67" t="s">
        <v>73</v>
      </c>
      <c r="B90" s="13"/>
      <c r="C90" s="16">
        <v>74007</v>
      </c>
      <c r="D90" s="16">
        <v>99100</v>
      </c>
      <c r="E90" s="18" t="s">
        <v>47</v>
      </c>
      <c r="F90" s="82">
        <v>300</v>
      </c>
      <c r="G90" s="82">
        <v>0</v>
      </c>
      <c r="H90" s="82">
        <v>0</v>
      </c>
      <c r="I90" s="12"/>
      <c r="J90" s="61"/>
    </row>
    <row r="91" spans="1:10" s="15" customFormat="1" ht="51">
      <c r="A91" s="39" t="s">
        <v>152</v>
      </c>
      <c r="B91" s="13">
        <v>7500000</v>
      </c>
      <c r="C91" s="11">
        <v>75000</v>
      </c>
      <c r="D91" s="14" t="s">
        <v>18</v>
      </c>
      <c r="E91" s="11"/>
      <c r="F91" s="48">
        <f>F92+F98+F104+F112+F118+F122</f>
        <v>15389.7</v>
      </c>
      <c r="G91" s="48">
        <f t="shared" ref="G91:H91" si="29">G92+G98+G104+G112+G118+G122</f>
        <v>15035.4</v>
      </c>
      <c r="H91" s="48">
        <f t="shared" si="29"/>
        <v>15838.000000000002</v>
      </c>
      <c r="I91" s="12"/>
      <c r="J91" s="61"/>
    </row>
    <row r="92" spans="1:10" s="15" customFormat="1" ht="51">
      <c r="A92" s="34" t="s">
        <v>165</v>
      </c>
      <c r="B92" s="24"/>
      <c r="C92" s="16">
        <v>75001</v>
      </c>
      <c r="D92" s="19" t="s">
        <v>18</v>
      </c>
      <c r="E92" s="18"/>
      <c r="F92" s="49">
        <f>F93</f>
        <v>6404.6</v>
      </c>
      <c r="G92" s="49">
        <f>G93</f>
        <v>6778.5</v>
      </c>
      <c r="H92" s="49">
        <f>H93</f>
        <v>7517.2</v>
      </c>
      <c r="I92" s="12"/>
      <c r="J92" s="61"/>
    </row>
    <row r="93" spans="1:10" s="15" customFormat="1" ht="51">
      <c r="A93" s="43" t="s">
        <v>96</v>
      </c>
      <c r="B93" s="24"/>
      <c r="C93" s="16">
        <v>75001</v>
      </c>
      <c r="D93" s="31" t="s">
        <v>31</v>
      </c>
      <c r="E93" s="18"/>
      <c r="F93" s="49">
        <f>F94+F96</f>
        <v>6404.6</v>
      </c>
      <c r="G93" s="49">
        <f>G94+G96</f>
        <v>6778.5</v>
      </c>
      <c r="H93" s="49">
        <f>H94+H96</f>
        <v>7517.2</v>
      </c>
      <c r="I93" s="12"/>
      <c r="J93" s="61"/>
    </row>
    <row r="94" spans="1:10" s="15" customFormat="1" ht="25.5">
      <c r="A94" s="34" t="s">
        <v>72</v>
      </c>
      <c r="B94" s="24"/>
      <c r="C94" s="16">
        <v>75001</v>
      </c>
      <c r="D94" s="31" t="s">
        <v>31</v>
      </c>
      <c r="E94" s="18" t="s">
        <v>71</v>
      </c>
      <c r="F94" s="49">
        <f>F95</f>
        <v>3504.6</v>
      </c>
      <c r="G94" s="49">
        <f>G95</f>
        <v>3878.5</v>
      </c>
      <c r="H94" s="49">
        <f>H95</f>
        <v>4617.2</v>
      </c>
      <c r="I94" s="12"/>
      <c r="J94" s="61"/>
    </row>
    <row r="95" spans="1:10" s="15" customFormat="1" ht="25.5">
      <c r="A95" s="34" t="s">
        <v>73</v>
      </c>
      <c r="B95" s="24"/>
      <c r="C95" s="16">
        <v>75001</v>
      </c>
      <c r="D95" s="31" t="s">
        <v>31</v>
      </c>
      <c r="E95" s="18" t="s">
        <v>47</v>
      </c>
      <c r="F95" s="81">
        <v>3504.6</v>
      </c>
      <c r="G95" s="81">
        <v>3878.5</v>
      </c>
      <c r="H95" s="81">
        <v>4617.2</v>
      </c>
      <c r="I95" s="12" t="s">
        <v>68</v>
      </c>
      <c r="J95" s="61"/>
    </row>
    <row r="96" spans="1:10" s="15" customFormat="1">
      <c r="A96" s="34" t="s">
        <v>76</v>
      </c>
      <c r="B96" s="24"/>
      <c r="C96" s="16">
        <v>75001</v>
      </c>
      <c r="D96" s="31" t="s">
        <v>31</v>
      </c>
      <c r="E96" s="18" t="s">
        <v>74</v>
      </c>
      <c r="F96" s="49">
        <f>F97</f>
        <v>2900</v>
      </c>
      <c r="G96" s="49">
        <f>G97</f>
        <v>2900</v>
      </c>
      <c r="H96" s="49">
        <f>H97</f>
        <v>2900</v>
      </c>
      <c r="I96" s="12"/>
      <c r="J96" s="61"/>
    </row>
    <row r="97" spans="1:10" s="15" customFormat="1" ht="51">
      <c r="A97" s="34" t="s">
        <v>179</v>
      </c>
      <c r="B97" s="24"/>
      <c r="C97" s="16">
        <v>75001</v>
      </c>
      <c r="D97" s="31" t="s">
        <v>31</v>
      </c>
      <c r="E97" s="18" t="s">
        <v>92</v>
      </c>
      <c r="F97" s="81">
        <v>2900</v>
      </c>
      <c r="G97" s="81">
        <v>2900</v>
      </c>
      <c r="H97" s="81">
        <v>2900</v>
      </c>
      <c r="I97" s="12"/>
      <c r="J97" s="61"/>
    </row>
    <row r="98" spans="1:10" s="15" customFormat="1" ht="25.5">
      <c r="A98" s="34" t="s">
        <v>97</v>
      </c>
      <c r="B98" s="24"/>
      <c r="C98" s="16">
        <v>75004</v>
      </c>
      <c r="D98" s="19" t="s">
        <v>18</v>
      </c>
      <c r="E98" s="18"/>
      <c r="F98" s="49">
        <f>F99</f>
        <v>4700</v>
      </c>
      <c r="G98" s="49">
        <f>G99</f>
        <v>4380</v>
      </c>
      <c r="H98" s="49">
        <f>H99</f>
        <v>4380</v>
      </c>
      <c r="I98" s="12"/>
      <c r="J98" s="61"/>
    </row>
    <row r="99" spans="1:10" s="15" customFormat="1" ht="25.5">
      <c r="A99" s="34" t="s">
        <v>61</v>
      </c>
      <c r="B99" s="24"/>
      <c r="C99" s="16">
        <v>75004</v>
      </c>
      <c r="D99" s="16">
        <v>99110</v>
      </c>
      <c r="E99" s="18"/>
      <c r="F99" s="49">
        <f>F102+F100</f>
        <v>4700</v>
      </c>
      <c r="G99" s="49">
        <f t="shared" ref="G99:H99" si="30">G102+G100</f>
        <v>4380</v>
      </c>
      <c r="H99" s="49">
        <f t="shared" si="30"/>
        <v>4380</v>
      </c>
      <c r="I99" s="12"/>
      <c r="J99" s="61"/>
    </row>
    <row r="100" spans="1:10" s="15" customFormat="1" ht="25.5">
      <c r="A100" s="34" t="s">
        <v>72</v>
      </c>
      <c r="B100" s="24"/>
      <c r="C100" s="16">
        <v>75004</v>
      </c>
      <c r="D100" s="16">
        <v>99110</v>
      </c>
      <c r="E100" s="18" t="s">
        <v>71</v>
      </c>
      <c r="F100" s="49">
        <f>F101</f>
        <v>200</v>
      </c>
      <c r="G100" s="49">
        <f t="shared" ref="G100:H100" si="31">G101</f>
        <v>0</v>
      </c>
      <c r="H100" s="49">
        <f t="shared" si="31"/>
        <v>0</v>
      </c>
      <c r="I100" s="12"/>
      <c r="J100" s="61"/>
    </row>
    <row r="101" spans="1:10" s="15" customFormat="1" ht="25.5">
      <c r="A101" s="34" t="s">
        <v>73</v>
      </c>
      <c r="B101" s="24"/>
      <c r="C101" s="16">
        <v>75004</v>
      </c>
      <c r="D101" s="16">
        <v>99110</v>
      </c>
      <c r="E101" s="18" t="s">
        <v>47</v>
      </c>
      <c r="F101" s="82">
        <v>200</v>
      </c>
      <c r="G101" s="82">
        <v>0</v>
      </c>
      <c r="H101" s="82">
        <v>0</v>
      </c>
      <c r="I101" s="12"/>
      <c r="J101" s="61"/>
    </row>
    <row r="102" spans="1:10" s="15" customFormat="1">
      <c r="A102" s="34" t="s">
        <v>76</v>
      </c>
      <c r="B102" s="24"/>
      <c r="C102" s="16">
        <v>75004</v>
      </c>
      <c r="D102" s="16">
        <v>99110</v>
      </c>
      <c r="E102" s="18" t="s">
        <v>74</v>
      </c>
      <c r="F102" s="49">
        <f>F103</f>
        <v>4500</v>
      </c>
      <c r="G102" s="49">
        <f>G103</f>
        <v>4380</v>
      </c>
      <c r="H102" s="49">
        <f>H103</f>
        <v>4380</v>
      </c>
      <c r="I102" s="12"/>
      <c r="J102" s="61"/>
    </row>
    <row r="103" spans="1:10" s="15" customFormat="1" ht="51">
      <c r="A103" s="34" t="s">
        <v>179</v>
      </c>
      <c r="B103" s="37"/>
      <c r="C103" s="16">
        <v>75004</v>
      </c>
      <c r="D103" s="16">
        <v>99110</v>
      </c>
      <c r="E103" s="18" t="s">
        <v>92</v>
      </c>
      <c r="F103" s="81">
        <f>4380+120</f>
        <v>4500</v>
      </c>
      <c r="G103" s="81">
        <v>4380</v>
      </c>
      <c r="H103" s="81">
        <v>4380</v>
      </c>
      <c r="I103" s="12" t="s">
        <v>68</v>
      </c>
      <c r="J103" s="61"/>
    </row>
    <row r="104" spans="1:10" s="15" customFormat="1" ht="25.5">
      <c r="A104" s="34" t="s">
        <v>98</v>
      </c>
      <c r="B104" s="24"/>
      <c r="C104" s="16">
        <v>75005</v>
      </c>
      <c r="D104" s="19" t="s">
        <v>18</v>
      </c>
      <c r="E104" s="18"/>
      <c r="F104" s="49">
        <f>F105</f>
        <v>2641.5</v>
      </c>
      <c r="G104" s="49">
        <f>G105</f>
        <v>2328.3000000000002</v>
      </c>
      <c r="H104" s="49">
        <f>H105</f>
        <v>2392.1999999999998</v>
      </c>
      <c r="I104" s="12"/>
      <c r="J104" s="61"/>
    </row>
    <row r="105" spans="1:10" s="15" customFormat="1">
      <c r="A105" s="34" t="s">
        <v>60</v>
      </c>
      <c r="B105" s="24"/>
      <c r="C105" s="16">
        <v>75005</v>
      </c>
      <c r="D105" s="17" t="s">
        <v>25</v>
      </c>
      <c r="E105" s="18"/>
      <c r="F105" s="49">
        <f>F106+F110+F108</f>
        <v>2641.5</v>
      </c>
      <c r="G105" s="49">
        <f t="shared" ref="G105:H105" si="32">G106+G110+G108</f>
        <v>2328.3000000000002</v>
      </c>
      <c r="H105" s="49">
        <f t="shared" si="32"/>
        <v>2392.1999999999998</v>
      </c>
      <c r="I105" s="12"/>
      <c r="J105" s="61"/>
    </row>
    <row r="106" spans="1:10" s="15" customFormat="1" ht="63.75">
      <c r="A106" s="34" t="s">
        <v>66</v>
      </c>
      <c r="B106" s="24"/>
      <c r="C106" s="16">
        <v>75005</v>
      </c>
      <c r="D106" s="17" t="s">
        <v>25</v>
      </c>
      <c r="E106" s="18" t="s">
        <v>62</v>
      </c>
      <c r="F106" s="49">
        <f>F107</f>
        <v>2426.5</v>
      </c>
      <c r="G106" s="49">
        <f>G107</f>
        <v>2178.3000000000002</v>
      </c>
      <c r="H106" s="49">
        <f>H107</f>
        <v>2242.1999999999998</v>
      </c>
      <c r="I106" s="12"/>
      <c r="J106" s="61"/>
    </row>
    <row r="107" spans="1:10" s="15" customFormat="1">
      <c r="A107" s="62" t="s">
        <v>70</v>
      </c>
      <c r="B107" s="24"/>
      <c r="C107" s="16">
        <v>75005</v>
      </c>
      <c r="D107" s="17" t="s">
        <v>25</v>
      </c>
      <c r="E107" s="18" t="s">
        <v>69</v>
      </c>
      <c r="F107" s="81">
        <v>2426.5</v>
      </c>
      <c r="G107" s="81">
        <v>2178.3000000000002</v>
      </c>
      <c r="H107" s="81">
        <v>2242.1999999999998</v>
      </c>
      <c r="I107" s="12" t="s">
        <v>68</v>
      </c>
      <c r="J107" s="61"/>
    </row>
    <row r="108" spans="1:10" s="15" customFormat="1" ht="25.5">
      <c r="A108" s="34" t="s">
        <v>72</v>
      </c>
      <c r="B108" s="24"/>
      <c r="C108" s="16">
        <v>75005</v>
      </c>
      <c r="D108" s="17" t="s">
        <v>25</v>
      </c>
      <c r="E108" s="18" t="s">
        <v>71</v>
      </c>
      <c r="F108" s="83">
        <f>F109</f>
        <v>15</v>
      </c>
      <c r="G108" s="83">
        <f t="shared" ref="G108:H108" si="33">G109</f>
        <v>0</v>
      </c>
      <c r="H108" s="83">
        <f t="shared" si="33"/>
        <v>0</v>
      </c>
      <c r="I108" s="12"/>
      <c r="J108" s="61"/>
    </row>
    <row r="109" spans="1:10" s="15" customFormat="1" ht="25.5">
      <c r="A109" s="34" t="s">
        <v>73</v>
      </c>
      <c r="B109" s="24"/>
      <c r="C109" s="16">
        <v>75005</v>
      </c>
      <c r="D109" s="17" t="s">
        <v>25</v>
      </c>
      <c r="E109" s="18" t="s">
        <v>47</v>
      </c>
      <c r="F109" s="81">
        <v>15</v>
      </c>
      <c r="G109" s="81">
        <v>0</v>
      </c>
      <c r="H109" s="81">
        <v>0</v>
      </c>
      <c r="I109" s="12"/>
      <c r="J109" s="61"/>
    </row>
    <row r="110" spans="1:10" s="15" customFormat="1">
      <c r="A110" s="34" t="s">
        <v>76</v>
      </c>
      <c r="B110" s="24"/>
      <c r="C110" s="16">
        <v>75005</v>
      </c>
      <c r="D110" s="17" t="s">
        <v>25</v>
      </c>
      <c r="E110" s="18" t="s">
        <v>74</v>
      </c>
      <c r="F110" s="49">
        <f>F111</f>
        <v>200</v>
      </c>
      <c r="G110" s="49">
        <f>G111</f>
        <v>150</v>
      </c>
      <c r="H110" s="49">
        <f>H111</f>
        <v>150</v>
      </c>
      <c r="I110" s="12"/>
      <c r="J110" s="61"/>
    </row>
    <row r="111" spans="1:10" s="15" customFormat="1">
      <c r="A111" s="34" t="s">
        <v>77</v>
      </c>
      <c r="B111" s="24"/>
      <c r="C111" s="16">
        <v>75005</v>
      </c>
      <c r="D111" s="17" t="s">
        <v>25</v>
      </c>
      <c r="E111" s="18" t="s">
        <v>75</v>
      </c>
      <c r="F111" s="81">
        <v>200</v>
      </c>
      <c r="G111" s="81">
        <v>150</v>
      </c>
      <c r="H111" s="81">
        <v>150</v>
      </c>
      <c r="I111" s="12" t="s">
        <v>68</v>
      </c>
      <c r="J111" s="61"/>
    </row>
    <row r="112" spans="1:10" s="15" customFormat="1" ht="25.5">
      <c r="A112" s="35" t="s">
        <v>99</v>
      </c>
      <c r="B112" s="24"/>
      <c r="C112" s="16">
        <v>75006</v>
      </c>
      <c r="D112" s="19" t="s">
        <v>18</v>
      </c>
      <c r="E112" s="18"/>
      <c r="F112" s="49">
        <f>F113</f>
        <v>1580</v>
      </c>
      <c r="G112" s="49">
        <f>G113</f>
        <v>1500</v>
      </c>
      <c r="H112" s="49">
        <f>H113</f>
        <v>1500</v>
      </c>
      <c r="I112" s="12"/>
      <c r="J112" s="61"/>
    </row>
    <row r="113" spans="1:10" s="15" customFormat="1">
      <c r="A113" s="35" t="s">
        <v>7</v>
      </c>
      <c r="B113" s="24"/>
      <c r="C113" s="16">
        <v>75006</v>
      </c>
      <c r="D113" s="16">
        <v>99130</v>
      </c>
      <c r="E113" s="18"/>
      <c r="F113" s="49">
        <f>F114+F116</f>
        <v>1580</v>
      </c>
      <c r="G113" s="49">
        <f>G114+G116</f>
        <v>1500</v>
      </c>
      <c r="H113" s="49">
        <f>H114+H116</f>
        <v>1500</v>
      </c>
      <c r="I113" s="12"/>
      <c r="J113" s="61"/>
    </row>
    <row r="114" spans="1:10" s="15" customFormat="1" ht="25.5">
      <c r="A114" s="34" t="s">
        <v>72</v>
      </c>
      <c r="B114" s="24"/>
      <c r="C114" s="16">
        <v>75006</v>
      </c>
      <c r="D114" s="16">
        <v>99130</v>
      </c>
      <c r="E114" s="18" t="s">
        <v>71</v>
      </c>
      <c r="F114" s="49">
        <f>F115</f>
        <v>1500</v>
      </c>
      <c r="G114" s="49">
        <f>G115</f>
        <v>1500</v>
      </c>
      <c r="H114" s="49">
        <f>H115</f>
        <v>1500</v>
      </c>
      <c r="I114" s="12"/>
      <c r="J114" s="61"/>
    </row>
    <row r="115" spans="1:10" s="15" customFormat="1" ht="25.5">
      <c r="A115" s="34" t="s">
        <v>73</v>
      </c>
      <c r="B115" s="24"/>
      <c r="C115" s="16">
        <v>75006</v>
      </c>
      <c r="D115" s="16">
        <v>99130</v>
      </c>
      <c r="E115" s="18" t="s">
        <v>47</v>
      </c>
      <c r="F115" s="81">
        <v>1500</v>
      </c>
      <c r="G115" s="81">
        <v>1500</v>
      </c>
      <c r="H115" s="81">
        <v>1500</v>
      </c>
      <c r="I115" s="12" t="s">
        <v>68</v>
      </c>
      <c r="J115" s="61"/>
    </row>
    <row r="116" spans="1:10" s="15" customFormat="1">
      <c r="A116" s="34" t="s">
        <v>76</v>
      </c>
      <c r="B116" s="24"/>
      <c r="C116" s="16">
        <v>75006</v>
      </c>
      <c r="D116" s="16">
        <v>99130</v>
      </c>
      <c r="E116" s="18" t="s">
        <v>74</v>
      </c>
      <c r="F116" s="49">
        <f>F117</f>
        <v>80</v>
      </c>
      <c r="G116" s="49">
        <f>G117</f>
        <v>0</v>
      </c>
      <c r="H116" s="49">
        <f>H117</f>
        <v>0</v>
      </c>
      <c r="I116" s="12"/>
      <c r="J116" s="61"/>
    </row>
    <row r="117" spans="1:10" s="15" customFormat="1" ht="51">
      <c r="A117" s="34" t="s">
        <v>179</v>
      </c>
      <c r="B117" s="24"/>
      <c r="C117" s="16">
        <v>75006</v>
      </c>
      <c r="D117" s="16">
        <v>99130</v>
      </c>
      <c r="E117" s="18" t="s">
        <v>92</v>
      </c>
      <c r="F117" s="81">
        <v>80</v>
      </c>
      <c r="G117" s="81">
        <v>0</v>
      </c>
      <c r="H117" s="81">
        <v>0</v>
      </c>
      <c r="I117" s="12" t="s">
        <v>68</v>
      </c>
      <c r="J117" s="61"/>
    </row>
    <row r="118" spans="1:10" s="15" customFormat="1" ht="25.5">
      <c r="A118" s="34" t="s">
        <v>100</v>
      </c>
      <c r="B118" s="24"/>
      <c r="C118" s="16">
        <v>75009</v>
      </c>
      <c r="D118" s="19" t="s">
        <v>18</v>
      </c>
      <c r="E118" s="18"/>
      <c r="F118" s="49">
        <f t="shared" ref="F118:H120" si="34">F119</f>
        <v>15</v>
      </c>
      <c r="G118" s="49">
        <f t="shared" si="34"/>
        <v>0</v>
      </c>
      <c r="H118" s="49">
        <f t="shared" si="34"/>
        <v>0</v>
      </c>
      <c r="I118" s="12"/>
      <c r="J118" s="61"/>
    </row>
    <row r="119" spans="1:10" s="15" customFormat="1">
      <c r="A119" s="34" t="s">
        <v>45</v>
      </c>
      <c r="B119" s="24"/>
      <c r="C119" s="16">
        <v>75009</v>
      </c>
      <c r="D119" s="16">
        <v>99110</v>
      </c>
      <c r="E119" s="18"/>
      <c r="F119" s="49">
        <f t="shared" si="34"/>
        <v>15</v>
      </c>
      <c r="G119" s="49">
        <f t="shared" si="34"/>
        <v>0</v>
      </c>
      <c r="H119" s="49">
        <f t="shared" si="34"/>
        <v>0</v>
      </c>
      <c r="I119" s="12"/>
      <c r="J119" s="61"/>
    </row>
    <row r="120" spans="1:10" s="15" customFormat="1" ht="25.5">
      <c r="A120" s="34" t="s">
        <v>72</v>
      </c>
      <c r="B120" s="24"/>
      <c r="C120" s="16">
        <v>75009</v>
      </c>
      <c r="D120" s="16">
        <v>99110</v>
      </c>
      <c r="E120" s="18" t="s">
        <v>71</v>
      </c>
      <c r="F120" s="49">
        <f t="shared" si="34"/>
        <v>15</v>
      </c>
      <c r="G120" s="49">
        <f t="shared" si="34"/>
        <v>0</v>
      </c>
      <c r="H120" s="49">
        <f t="shared" si="34"/>
        <v>0</v>
      </c>
      <c r="I120" s="12"/>
      <c r="J120" s="61"/>
    </row>
    <row r="121" spans="1:10" s="15" customFormat="1" ht="25.5">
      <c r="A121" s="34" t="s">
        <v>73</v>
      </c>
      <c r="B121" s="24"/>
      <c r="C121" s="16">
        <v>75009</v>
      </c>
      <c r="D121" s="16">
        <v>99110</v>
      </c>
      <c r="E121" s="18" t="s">
        <v>47</v>
      </c>
      <c r="F121" s="82">
        <v>15</v>
      </c>
      <c r="G121" s="82">
        <v>0</v>
      </c>
      <c r="H121" s="82">
        <v>0</v>
      </c>
      <c r="I121" s="12" t="s">
        <v>68</v>
      </c>
      <c r="J121" s="61"/>
    </row>
    <row r="122" spans="1:10" s="15" customFormat="1" ht="25.5">
      <c r="A122" s="34" t="s">
        <v>101</v>
      </c>
      <c r="B122" s="24"/>
      <c r="C122" s="16">
        <v>75014</v>
      </c>
      <c r="D122" s="19" t="s">
        <v>18</v>
      </c>
      <c r="E122" s="18"/>
      <c r="F122" s="49">
        <f>F123</f>
        <v>48.6</v>
      </c>
      <c r="G122" s="49">
        <f>G123</f>
        <v>48.6</v>
      </c>
      <c r="H122" s="49">
        <f>H123</f>
        <v>48.6</v>
      </c>
      <c r="I122" s="12"/>
      <c r="J122" s="61"/>
    </row>
    <row r="123" spans="1:10" s="15" customFormat="1">
      <c r="A123" s="34" t="s">
        <v>102</v>
      </c>
      <c r="B123" s="24"/>
      <c r="C123" s="16">
        <v>75014</v>
      </c>
      <c r="D123" s="16">
        <v>99110</v>
      </c>
      <c r="E123" s="18"/>
      <c r="F123" s="49">
        <f>F126+F124</f>
        <v>48.6</v>
      </c>
      <c r="G123" s="49">
        <f t="shared" ref="G123:H123" si="35">G126+G124</f>
        <v>48.6</v>
      </c>
      <c r="H123" s="49">
        <f t="shared" si="35"/>
        <v>48.6</v>
      </c>
      <c r="I123" s="12"/>
      <c r="J123" s="61"/>
    </row>
    <row r="124" spans="1:10" s="15" customFormat="1" ht="25.5">
      <c r="A124" s="34" t="s">
        <v>72</v>
      </c>
      <c r="B124" s="24"/>
      <c r="C124" s="16">
        <v>75014</v>
      </c>
      <c r="D124" s="16">
        <v>99110</v>
      </c>
      <c r="E124" s="18" t="s">
        <v>71</v>
      </c>
      <c r="F124" s="49">
        <f>F125</f>
        <v>8.6</v>
      </c>
      <c r="G124" s="49">
        <f t="shared" ref="G124:H124" si="36">G125</f>
        <v>8.6</v>
      </c>
      <c r="H124" s="49">
        <f t="shared" si="36"/>
        <v>8.6</v>
      </c>
      <c r="I124" s="12"/>
      <c r="J124" s="61"/>
    </row>
    <row r="125" spans="1:10" s="15" customFormat="1" ht="25.5">
      <c r="A125" s="34" t="s">
        <v>73</v>
      </c>
      <c r="B125" s="24"/>
      <c r="C125" s="16">
        <v>75014</v>
      </c>
      <c r="D125" s="16">
        <v>99110</v>
      </c>
      <c r="E125" s="18" t="s">
        <v>47</v>
      </c>
      <c r="F125" s="81">
        <v>8.6</v>
      </c>
      <c r="G125" s="81">
        <v>8.6</v>
      </c>
      <c r="H125" s="81">
        <v>8.6</v>
      </c>
      <c r="I125" s="12"/>
      <c r="J125" s="61"/>
    </row>
    <row r="126" spans="1:10" s="15" customFormat="1">
      <c r="A126" s="34" t="s">
        <v>76</v>
      </c>
      <c r="B126" s="24"/>
      <c r="C126" s="16">
        <v>75014</v>
      </c>
      <c r="D126" s="16">
        <v>99110</v>
      </c>
      <c r="E126" s="18" t="s">
        <v>74</v>
      </c>
      <c r="F126" s="49">
        <f>F127</f>
        <v>40</v>
      </c>
      <c r="G126" s="49">
        <f t="shared" ref="G126:H126" si="37">G127</f>
        <v>40</v>
      </c>
      <c r="H126" s="49">
        <f t="shared" si="37"/>
        <v>40</v>
      </c>
      <c r="I126" s="12"/>
      <c r="J126" s="61"/>
    </row>
    <row r="127" spans="1:10" s="15" customFormat="1" ht="51">
      <c r="A127" s="34" t="s">
        <v>179</v>
      </c>
      <c r="B127" s="24"/>
      <c r="C127" s="16">
        <v>75014</v>
      </c>
      <c r="D127" s="16">
        <v>99110</v>
      </c>
      <c r="E127" s="18" t="s">
        <v>92</v>
      </c>
      <c r="F127" s="81">
        <v>40</v>
      </c>
      <c r="G127" s="81">
        <v>40</v>
      </c>
      <c r="H127" s="81">
        <v>40</v>
      </c>
      <c r="I127" s="12" t="s">
        <v>68</v>
      </c>
      <c r="J127" s="61"/>
    </row>
    <row r="128" spans="1:10" ht="38.25">
      <c r="A128" s="44" t="s">
        <v>153</v>
      </c>
      <c r="B128" s="13">
        <v>7700000</v>
      </c>
      <c r="C128" s="11">
        <v>76000</v>
      </c>
      <c r="D128" s="14" t="s">
        <v>18</v>
      </c>
      <c r="E128" s="11"/>
      <c r="F128" s="50">
        <f>F129</f>
        <v>150</v>
      </c>
      <c r="G128" s="50">
        <f>G129</f>
        <v>0</v>
      </c>
      <c r="H128" s="50">
        <f>H129</f>
        <v>0</v>
      </c>
      <c r="I128" s="20"/>
    </row>
    <row r="129" spans="1:10" ht="38.25">
      <c r="A129" s="34" t="s">
        <v>153</v>
      </c>
      <c r="B129" s="24"/>
      <c r="C129" s="16">
        <v>76001</v>
      </c>
      <c r="D129" s="19" t="s">
        <v>18</v>
      </c>
      <c r="E129" s="18"/>
      <c r="F129" s="51">
        <f>F130</f>
        <v>150</v>
      </c>
      <c r="G129" s="51">
        <f t="shared" ref="G129:H132" si="38">G130</f>
        <v>0</v>
      </c>
      <c r="H129" s="51">
        <f t="shared" si="38"/>
        <v>0</v>
      </c>
      <c r="I129" s="20"/>
    </row>
    <row r="130" spans="1:10" ht="25.5">
      <c r="A130" s="34" t="s">
        <v>103</v>
      </c>
      <c r="B130" s="24"/>
      <c r="C130" s="16">
        <v>76001</v>
      </c>
      <c r="D130" s="19" t="s">
        <v>18</v>
      </c>
      <c r="E130" s="18"/>
      <c r="F130" s="51">
        <f>F131</f>
        <v>150</v>
      </c>
      <c r="G130" s="51">
        <f t="shared" si="38"/>
        <v>0</v>
      </c>
      <c r="H130" s="51">
        <f t="shared" si="38"/>
        <v>0</v>
      </c>
      <c r="I130" s="20"/>
    </row>
    <row r="131" spans="1:10">
      <c r="A131" s="34" t="s">
        <v>37</v>
      </c>
      <c r="B131" s="24"/>
      <c r="C131" s="16">
        <v>76001</v>
      </c>
      <c r="D131" s="16">
        <v>99130</v>
      </c>
      <c r="E131" s="18"/>
      <c r="F131" s="51">
        <f>F132</f>
        <v>150</v>
      </c>
      <c r="G131" s="51">
        <f t="shared" si="38"/>
        <v>0</v>
      </c>
      <c r="H131" s="51">
        <f t="shared" si="38"/>
        <v>0</v>
      </c>
      <c r="I131" s="20"/>
    </row>
    <row r="132" spans="1:10">
      <c r="A132" s="34" t="s">
        <v>76</v>
      </c>
      <c r="B132" s="24"/>
      <c r="C132" s="16">
        <v>76001</v>
      </c>
      <c r="D132" s="16">
        <v>99130</v>
      </c>
      <c r="E132" s="18" t="s">
        <v>74</v>
      </c>
      <c r="F132" s="51">
        <f>F133</f>
        <v>150</v>
      </c>
      <c r="G132" s="51">
        <f t="shared" si="38"/>
        <v>0</v>
      </c>
      <c r="H132" s="51">
        <f t="shared" si="38"/>
        <v>0</v>
      </c>
      <c r="I132" s="20"/>
    </row>
    <row r="133" spans="1:10" ht="51">
      <c r="A133" s="34" t="s">
        <v>179</v>
      </c>
      <c r="B133" s="24"/>
      <c r="C133" s="16">
        <v>76001</v>
      </c>
      <c r="D133" s="16">
        <v>99130</v>
      </c>
      <c r="E133" s="18" t="s">
        <v>92</v>
      </c>
      <c r="F133" s="82">
        <v>150</v>
      </c>
      <c r="G133" s="82">
        <v>0</v>
      </c>
      <c r="H133" s="82">
        <v>0</v>
      </c>
      <c r="I133" s="20" t="s">
        <v>68</v>
      </c>
    </row>
    <row r="134" spans="1:10" s="15" customFormat="1" ht="25.5">
      <c r="A134" s="39" t="s">
        <v>154</v>
      </c>
      <c r="B134" s="13">
        <v>7700000</v>
      </c>
      <c r="C134" s="11">
        <v>77000</v>
      </c>
      <c r="D134" s="14" t="s">
        <v>18</v>
      </c>
      <c r="E134" s="11"/>
      <c r="F134" s="48">
        <f>F135+F164+F210+F235+F243+F247</f>
        <v>90462</v>
      </c>
      <c r="G134" s="48">
        <f>G135+G164+G210+G235+G243+G247</f>
        <v>77574.5</v>
      </c>
      <c r="H134" s="48">
        <f>H135+H164+H210+H235+H243+H247</f>
        <v>79010.000000000015</v>
      </c>
      <c r="I134" s="12"/>
      <c r="J134" s="61"/>
    </row>
    <row r="135" spans="1:10" ht="47.25" customHeight="1">
      <c r="A135" s="45" t="s">
        <v>155</v>
      </c>
      <c r="B135" s="21">
        <v>7710000</v>
      </c>
      <c r="C135" s="22">
        <v>77100</v>
      </c>
      <c r="D135" s="23" t="s">
        <v>18</v>
      </c>
      <c r="E135" s="22"/>
      <c r="F135" s="52">
        <f>F136+F140+F157+F150</f>
        <v>37179.599999999999</v>
      </c>
      <c r="G135" s="52">
        <f t="shared" ref="G135:H135" si="39">G136+G140+G157+G150</f>
        <v>32100.5</v>
      </c>
      <c r="H135" s="52">
        <f t="shared" si="39"/>
        <v>33477.4</v>
      </c>
      <c r="I135" s="12"/>
    </row>
    <row r="136" spans="1:10" ht="42" customHeight="1">
      <c r="A136" s="34" t="s">
        <v>104</v>
      </c>
      <c r="B136" s="24"/>
      <c r="C136" s="16">
        <v>77101</v>
      </c>
      <c r="D136" s="17" t="s">
        <v>18</v>
      </c>
      <c r="E136" s="18"/>
      <c r="F136" s="49">
        <f>F137</f>
        <v>16745.7</v>
      </c>
      <c r="G136" s="49">
        <f t="shared" ref="G136:H136" si="40">G137</f>
        <v>16745.7</v>
      </c>
      <c r="H136" s="49">
        <f t="shared" si="40"/>
        <v>16745.7</v>
      </c>
      <c r="I136" s="12"/>
    </row>
    <row r="137" spans="1:10" ht="42" customHeight="1">
      <c r="A137" s="34" t="s">
        <v>105</v>
      </c>
      <c r="B137" s="24"/>
      <c r="C137" s="16">
        <v>77101</v>
      </c>
      <c r="D137" s="16">
        <v>76700</v>
      </c>
      <c r="E137" s="18"/>
      <c r="F137" s="49">
        <f>F138</f>
        <v>16745.7</v>
      </c>
      <c r="G137" s="49">
        <f t="shared" ref="G137:H138" si="41">G138</f>
        <v>16745.7</v>
      </c>
      <c r="H137" s="49">
        <f t="shared" si="41"/>
        <v>16745.7</v>
      </c>
      <c r="I137" s="12"/>
    </row>
    <row r="138" spans="1:10" ht="35.25" customHeight="1">
      <c r="A138" s="34" t="s">
        <v>88</v>
      </c>
      <c r="B138" s="24"/>
      <c r="C138" s="16">
        <v>77101</v>
      </c>
      <c r="D138" s="16">
        <v>76700</v>
      </c>
      <c r="E138" s="18" t="s">
        <v>86</v>
      </c>
      <c r="F138" s="49">
        <f>F139</f>
        <v>16745.7</v>
      </c>
      <c r="G138" s="49">
        <f t="shared" si="41"/>
        <v>16745.7</v>
      </c>
      <c r="H138" s="49">
        <f t="shared" si="41"/>
        <v>16745.7</v>
      </c>
      <c r="I138" s="12"/>
    </row>
    <row r="139" spans="1:10" ht="21.75" customHeight="1">
      <c r="A139" s="34" t="s">
        <v>89</v>
      </c>
      <c r="B139" s="24"/>
      <c r="C139" s="16">
        <v>77101</v>
      </c>
      <c r="D139" s="16">
        <v>76700</v>
      </c>
      <c r="E139" s="18" t="s">
        <v>87</v>
      </c>
      <c r="F139" s="81">
        <v>16745.7</v>
      </c>
      <c r="G139" s="81">
        <v>16745.7</v>
      </c>
      <c r="H139" s="81">
        <v>16745.7</v>
      </c>
      <c r="I139" s="12" t="s">
        <v>68</v>
      </c>
    </row>
    <row r="140" spans="1:10" ht="19.5" customHeight="1">
      <c r="A140" s="34" t="s">
        <v>17</v>
      </c>
      <c r="B140" s="21"/>
      <c r="C140" s="16">
        <v>77102</v>
      </c>
      <c r="D140" s="17" t="s">
        <v>18</v>
      </c>
      <c r="E140" s="18"/>
      <c r="F140" s="49">
        <f>F141+F144+F147</f>
        <v>18366</v>
      </c>
      <c r="G140" s="49">
        <f t="shared" ref="G140:H140" si="42">G141+G144+G147</f>
        <v>13736.9</v>
      </c>
      <c r="H140" s="49">
        <f t="shared" si="42"/>
        <v>15113.8</v>
      </c>
      <c r="I140" s="12"/>
    </row>
    <row r="141" spans="1:10" ht="35.25" customHeight="1">
      <c r="A141" s="34" t="s">
        <v>106</v>
      </c>
      <c r="B141" s="21"/>
      <c r="C141" s="16">
        <v>77102</v>
      </c>
      <c r="D141" s="17" t="s">
        <v>26</v>
      </c>
      <c r="E141" s="18"/>
      <c r="F141" s="49">
        <f t="shared" ref="F141:H142" si="43">F142</f>
        <v>17992.2</v>
      </c>
      <c r="G141" s="49">
        <f t="shared" si="43"/>
        <v>13623.1</v>
      </c>
      <c r="H141" s="49">
        <f t="shared" si="43"/>
        <v>15000</v>
      </c>
      <c r="I141" s="12"/>
    </row>
    <row r="142" spans="1:10" ht="34.5" customHeight="1">
      <c r="A142" s="34" t="s">
        <v>88</v>
      </c>
      <c r="B142" s="21"/>
      <c r="C142" s="16">
        <v>77102</v>
      </c>
      <c r="D142" s="17" t="s">
        <v>26</v>
      </c>
      <c r="E142" s="18" t="s">
        <v>86</v>
      </c>
      <c r="F142" s="49">
        <f t="shared" si="43"/>
        <v>17992.2</v>
      </c>
      <c r="G142" s="49">
        <f t="shared" si="43"/>
        <v>13623.1</v>
      </c>
      <c r="H142" s="49">
        <f t="shared" si="43"/>
        <v>15000</v>
      </c>
      <c r="I142" s="12"/>
    </row>
    <row r="143" spans="1:10" ht="18.75" customHeight="1">
      <c r="A143" s="34" t="s">
        <v>89</v>
      </c>
      <c r="B143" s="21"/>
      <c r="C143" s="16">
        <v>77102</v>
      </c>
      <c r="D143" s="17" t="s">
        <v>26</v>
      </c>
      <c r="E143" s="18" t="s">
        <v>87</v>
      </c>
      <c r="F143" s="81">
        <v>17992.2</v>
      </c>
      <c r="G143" s="81">
        <f>15000-1376.9</f>
        <v>13623.1</v>
      </c>
      <c r="H143" s="81">
        <v>15000</v>
      </c>
      <c r="I143" s="12" t="s">
        <v>68</v>
      </c>
    </row>
    <row r="144" spans="1:10" ht="53.25" customHeight="1">
      <c r="A144" s="34" t="s">
        <v>107</v>
      </c>
      <c r="B144" s="21"/>
      <c r="C144" s="16">
        <v>77102</v>
      </c>
      <c r="D144" s="16">
        <v>76900</v>
      </c>
      <c r="E144" s="18"/>
      <c r="F144" s="49">
        <f t="shared" ref="F144:H145" si="44">F145</f>
        <v>113.8</v>
      </c>
      <c r="G144" s="49">
        <f t="shared" si="44"/>
        <v>113.8</v>
      </c>
      <c r="H144" s="49">
        <f t="shared" si="44"/>
        <v>113.8</v>
      </c>
      <c r="I144" s="12"/>
    </row>
    <row r="145" spans="1:9" ht="30.75" customHeight="1">
      <c r="A145" s="34" t="s">
        <v>88</v>
      </c>
      <c r="B145" s="21"/>
      <c r="C145" s="16">
        <v>77102</v>
      </c>
      <c r="D145" s="16">
        <v>76900</v>
      </c>
      <c r="E145" s="18" t="s">
        <v>86</v>
      </c>
      <c r="F145" s="49">
        <f t="shared" si="44"/>
        <v>113.8</v>
      </c>
      <c r="G145" s="49">
        <f t="shared" si="44"/>
        <v>113.8</v>
      </c>
      <c r="H145" s="49">
        <f t="shared" si="44"/>
        <v>113.8</v>
      </c>
      <c r="I145" s="12"/>
    </row>
    <row r="146" spans="1:9" ht="17.25" customHeight="1">
      <c r="A146" s="34" t="s">
        <v>89</v>
      </c>
      <c r="B146" s="21"/>
      <c r="C146" s="16">
        <v>77102</v>
      </c>
      <c r="D146" s="16">
        <v>76900</v>
      </c>
      <c r="E146" s="18" t="s">
        <v>87</v>
      </c>
      <c r="F146" s="81">
        <v>113.8</v>
      </c>
      <c r="G146" s="81">
        <v>113.8</v>
      </c>
      <c r="H146" s="81">
        <v>113.8</v>
      </c>
      <c r="I146" s="12" t="s">
        <v>68</v>
      </c>
    </row>
    <row r="147" spans="1:9" ht="17.25" customHeight="1">
      <c r="A147" s="67" t="s">
        <v>190</v>
      </c>
      <c r="B147" s="21"/>
      <c r="C147" s="16">
        <v>77102</v>
      </c>
      <c r="D147" s="16">
        <v>99150</v>
      </c>
      <c r="E147" s="18"/>
      <c r="F147" s="46">
        <f>F148</f>
        <v>260</v>
      </c>
      <c r="G147" s="46">
        <f t="shared" ref="G147:H147" si="45">G148</f>
        <v>0</v>
      </c>
      <c r="H147" s="46">
        <f t="shared" si="45"/>
        <v>0</v>
      </c>
      <c r="I147" s="12"/>
    </row>
    <row r="148" spans="1:9" ht="31.5" customHeight="1">
      <c r="A148" s="67" t="s">
        <v>88</v>
      </c>
      <c r="B148" s="21"/>
      <c r="C148" s="16">
        <v>77102</v>
      </c>
      <c r="D148" s="16">
        <v>99150</v>
      </c>
      <c r="E148" s="18" t="s">
        <v>86</v>
      </c>
      <c r="F148" s="46">
        <f>F149</f>
        <v>260</v>
      </c>
      <c r="G148" s="46">
        <f t="shared" ref="G148:H148" si="46">G149</f>
        <v>0</v>
      </c>
      <c r="H148" s="46">
        <f t="shared" si="46"/>
        <v>0</v>
      </c>
      <c r="I148" s="12"/>
    </row>
    <row r="149" spans="1:9" ht="17.25" customHeight="1">
      <c r="A149" s="67" t="s">
        <v>89</v>
      </c>
      <c r="B149" s="21"/>
      <c r="C149" s="16">
        <v>77102</v>
      </c>
      <c r="D149" s="16">
        <v>99150</v>
      </c>
      <c r="E149" s="18" t="s">
        <v>87</v>
      </c>
      <c r="F149" s="81">
        <v>260</v>
      </c>
      <c r="G149" s="81">
        <v>0</v>
      </c>
      <c r="H149" s="81">
        <v>0</v>
      </c>
      <c r="I149" s="12"/>
    </row>
    <row r="150" spans="1:9" ht="28.5" customHeight="1">
      <c r="A150" s="66" t="s">
        <v>191</v>
      </c>
      <c r="B150" s="21"/>
      <c r="C150" s="16">
        <v>77105</v>
      </c>
      <c r="D150" s="17" t="s">
        <v>18</v>
      </c>
      <c r="E150" s="18"/>
      <c r="F150" s="46">
        <f>F151+F154</f>
        <v>450</v>
      </c>
      <c r="G150" s="46">
        <f t="shared" ref="G150:H150" si="47">G151+G154</f>
        <v>0</v>
      </c>
      <c r="H150" s="46">
        <f t="shared" si="47"/>
        <v>0</v>
      </c>
      <c r="I150" s="12"/>
    </row>
    <row r="151" spans="1:9" ht="69" customHeight="1">
      <c r="A151" s="67" t="s">
        <v>176</v>
      </c>
      <c r="B151" s="21"/>
      <c r="C151" s="16">
        <v>77105</v>
      </c>
      <c r="D151" s="69" t="s">
        <v>194</v>
      </c>
      <c r="E151" s="18"/>
      <c r="F151" s="46">
        <f>F152</f>
        <v>225</v>
      </c>
      <c r="G151" s="46">
        <f t="shared" ref="G151:H151" si="48">G152</f>
        <v>0</v>
      </c>
      <c r="H151" s="46">
        <f t="shared" si="48"/>
        <v>0</v>
      </c>
      <c r="I151" s="12"/>
    </row>
    <row r="152" spans="1:9" ht="26.25" customHeight="1">
      <c r="A152" s="67" t="s">
        <v>192</v>
      </c>
      <c r="B152" s="21"/>
      <c r="C152" s="16">
        <v>77105</v>
      </c>
      <c r="D152" s="69" t="s">
        <v>194</v>
      </c>
      <c r="E152" s="18" t="s">
        <v>86</v>
      </c>
      <c r="F152" s="46">
        <f>F153</f>
        <v>225</v>
      </c>
      <c r="G152" s="46">
        <f t="shared" ref="G152:H152" si="49">G153</f>
        <v>0</v>
      </c>
      <c r="H152" s="46">
        <f t="shared" si="49"/>
        <v>0</v>
      </c>
      <c r="I152" s="12"/>
    </row>
    <row r="153" spans="1:9" ht="30.75" customHeight="1">
      <c r="A153" s="67" t="s">
        <v>88</v>
      </c>
      <c r="B153" s="21"/>
      <c r="C153" s="16">
        <v>77105</v>
      </c>
      <c r="D153" s="69" t="s">
        <v>194</v>
      </c>
      <c r="E153" s="18" t="s">
        <v>87</v>
      </c>
      <c r="F153" s="81">
        <v>225</v>
      </c>
      <c r="G153" s="81">
        <v>0</v>
      </c>
      <c r="H153" s="81">
        <v>0</v>
      </c>
      <c r="I153" s="12"/>
    </row>
    <row r="154" spans="1:9" ht="30.75" customHeight="1">
      <c r="A154" s="67" t="s">
        <v>193</v>
      </c>
      <c r="B154" s="21"/>
      <c r="C154" s="16">
        <v>77105</v>
      </c>
      <c r="D154" s="69">
        <v>69100</v>
      </c>
      <c r="E154" s="18"/>
      <c r="F154" s="46">
        <f>F155</f>
        <v>225</v>
      </c>
      <c r="G154" s="46">
        <f t="shared" ref="G154:H154" si="50">G155</f>
        <v>0</v>
      </c>
      <c r="H154" s="46">
        <f t="shared" si="50"/>
        <v>0</v>
      </c>
      <c r="I154" s="12"/>
    </row>
    <row r="155" spans="1:9" ht="32.25" customHeight="1">
      <c r="A155" s="67" t="s">
        <v>88</v>
      </c>
      <c r="B155" s="21"/>
      <c r="C155" s="16">
        <v>77105</v>
      </c>
      <c r="D155" s="69">
        <v>69100</v>
      </c>
      <c r="E155" s="18" t="s">
        <v>86</v>
      </c>
      <c r="F155" s="46">
        <f>F156</f>
        <v>225</v>
      </c>
      <c r="G155" s="46">
        <f t="shared" ref="G155:H155" si="51">G156</f>
        <v>0</v>
      </c>
      <c r="H155" s="46">
        <f t="shared" si="51"/>
        <v>0</v>
      </c>
      <c r="I155" s="12"/>
    </row>
    <row r="156" spans="1:9" ht="18.75" customHeight="1">
      <c r="A156" s="67" t="s">
        <v>89</v>
      </c>
      <c r="B156" s="21"/>
      <c r="C156" s="16">
        <v>77105</v>
      </c>
      <c r="D156" s="69">
        <v>69100</v>
      </c>
      <c r="E156" s="18" t="s">
        <v>87</v>
      </c>
      <c r="F156" s="81">
        <v>225</v>
      </c>
      <c r="G156" s="81">
        <v>0</v>
      </c>
      <c r="H156" s="81">
        <v>0</v>
      </c>
      <c r="I156" s="12"/>
    </row>
    <row r="157" spans="1:9" ht="79.5" customHeight="1">
      <c r="A157" s="34" t="s">
        <v>108</v>
      </c>
      <c r="B157" s="21"/>
      <c r="C157" s="16">
        <v>77107</v>
      </c>
      <c r="D157" s="17" t="s">
        <v>18</v>
      </c>
      <c r="E157" s="18"/>
      <c r="F157" s="49">
        <f>F158+F161</f>
        <v>1617.8999999999999</v>
      </c>
      <c r="G157" s="49">
        <f>G158+G161</f>
        <v>1617.8999999999999</v>
      </c>
      <c r="H157" s="49">
        <f>H158+H161</f>
        <v>1617.8999999999999</v>
      </c>
      <c r="I157" s="12"/>
    </row>
    <row r="158" spans="1:9" ht="99" customHeight="1">
      <c r="A158" s="40" t="s">
        <v>109</v>
      </c>
      <c r="B158" s="21"/>
      <c r="C158" s="16">
        <v>77107</v>
      </c>
      <c r="D158" s="16">
        <v>77800</v>
      </c>
      <c r="E158" s="18"/>
      <c r="F158" s="49">
        <f>F159</f>
        <v>64.8</v>
      </c>
      <c r="G158" s="49">
        <f t="shared" ref="G158:H158" si="52">G159</f>
        <v>64.8</v>
      </c>
      <c r="H158" s="49">
        <f t="shared" si="52"/>
        <v>64.8</v>
      </c>
      <c r="I158" s="12"/>
    </row>
    <row r="159" spans="1:9" ht="63.75" customHeight="1">
      <c r="A159" s="34" t="s">
        <v>66</v>
      </c>
      <c r="B159" s="21"/>
      <c r="C159" s="16">
        <v>77107</v>
      </c>
      <c r="D159" s="16">
        <v>77800</v>
      </c>
      <c r="E159" s="18" t="s">
        <v>62</v>
      </c>
      <c r="F159" s="49">
        <f t="shared" ref="F159:H159" si="53">F160</f>
        <v>64.8</v>
      </c>
      <c r="G159" s="49">
        <f t="shared" si="53"/>
        <v>64.8</v>
      </c>
      <c r="H159" s="49">
        <f t="shared" si="53"/>
        <v>64.8</v>
      </c>
      <c r="I159" s="12"/>
    </row>
    <row r="160" spans="1:9" ht="22.5" customHeight="1">
      <c r="A160" s="34" t="s">
        <v>70</v>
      </c>
      <c r="B160" s="21"/>
      <c r="C160" s="16">
        <v>77107</v>
      </c>
      <c r="D160" s="16">
        <v>77800</v>
      </c>
      <c r="E160" s="18" t="s">
        <v>69</v>
      </c>
      <c r="F160" s="81">
        <v>64.8</v>
      </c>
      <c r="G160" s="81">
        <v>64.8</v>
      </c>
      <c r="H160" s="81">
        <v>64.8</v>
      </c>
      <c r="I160" s="12" t="s">
        <v>68</v>
      </c>
    </row>
    <row r="161" spans="1:9" ht="57.75" customHeight="1">
      <c r="A161" s="34" t="s">
        <v>110</v>
      </c>
      <c r="B161" s="21"/>
      <c r="C161" s="16">
        <v>77107</v>
      </c>
      <c r="D161" s="16">
        <v>77900</v>
      </c>
      <c r="E161" s="18"/>
      <c r="F161" s="49">
        <f t="shared" ref="F161:H162" si="54">F162</f>
        <v>1553.1</v>
      </c>
      <c r="G161" s="49">
        <f t="shared" si="54"/>
        <v>1553.1</v>
      </c>
      <c r="H161" s="49">
        <f t="shared" si="54"/>
        <v>1553.1</v>
      </c>
      <c r="I161" s="12"/>
    </row>
    <row r="162" spans="1:9" ht="22.5" customHeight="1">
      <c r="A162" s="34" t="s">
        <v>84</v>
      </c>
      <c r="B162" s="21"/>
      <c r="C162" s="16">
        <v>77107</v>
      </c>
      <c r="D162" s="16">
        <v>77900</v>
      </c>
      <c r="E162" s="18" t="s">
        <v>81</v>
      </c>
      <c r="F162" s="49">
        <f t="shared" si="54"/>
        <v>1553.1</v>
      </c>
      <c r="G162" s="49">
        <f t="shared" si="54"/>
        <v>1553.1</v>
      </c>
      <c r="H162" s="49">
        <f t="shared" si="54"/>
        <v>1553.1</v>
      </c>
      <c r="I162" s="12"/>
    </row>
    <row r="163" spans="1:9" ht="29.25" customHeight="1">
      <c r="A163" s="34" t="s">
        <v>85</v>
      </c>
      <c r="B163" s="21"/>
      <c r="C163" s="16">
        <v>77107</v>
      </c>
      <c r="D163" s="16">
        <v>77900</v>
      </c>
      <c r="E163" s="18" t="s">
        <v>82</v>
      </c>
      <c r="F163" s="81">
        <v>1553.1</v>
      </c>
      <c r="G163" s="81">
        <v>1553.1</v>
      </c>
      <c r="H163" s="81">
        <v>1553.1</v>
      </c>
      <c r="I163" s="12" t="s">
        <v>68</v>
      </c>
    </row>
    <row r="164" spans="1:9" ht="40.5">
      <c r="A164" s="45" t="s">
        <v>156</v>
      </c>
      <c r="B164" s="21">
        <v>7720000</v>
      </c>
      <c r="C164" s="22">
        <v>77200</v>
      </c>
      <c r="D164" s="23" t="s">
        <v>18</v>
      </c>
      <c r="E164" s="22"/>
      <c r="F164" s="52">
        <f>F165+F172+F184+F188+F195+F199+F203</f>
        <v>39674.300000000003</v>
      </c>
      <c r="G164" s="52">
        <f t="shared" ref="G164:H164" si="55">G165+G172+G184+G188+G195+G199+G203</f>
        <v>37762.300000000003</v>
      </c>
      <c r="H164" s="52">
        <f t="shared" si="55"/>
        <v>37762.300000000003</v>
      </c>
      <c r="I164" s="12"/>
    </row>
    <row r="165" spans="1:9" ht="38.25">
      <c r="A165" s="34" t="s">
        <v>40</v>
      </c>
      <c r="B165" s="24"/>
      <c r="C165" s="16">
        <v>77201</v>
      </c>
      <c r="D165" s="17" t="s">
        <v>18</v>
      </c>
      <c r="E165" s="18"/>
      <c r="F165" s="49">
        <f>F166+F169</f>
        <v>37163.4</v>
      </c>
      <c r="G165" s="49">
        <f>G166+G169</f>
        <v>37163.4</v>
      </c>
      <c r="H165" s="49">
        <f>H166+H169</f>
        <v>37163.4</v>
      </c>
      <c r="I165" s="12"/>
    </row>
    <row r="166" spans="1:9" ht="25.5">
      <c r="A166" s="34" t="s">
        <v>106</v>
      </c>
      <c r="B166" s="24"/>
      <c r="C166" s="16">
        <v>77201</v>
      </c>
      <c r="D166" s="17" t="s">
        <v>26</v>
      </c>
      <c r="E166" s="18"/>
      <c r="F166" s="49">
        <f t="shared" ref="F166:H167" si="56">F167</f>
        <v>4652.3</v>
      </c>
      <c r="G166" s="49">
        <f t="shared" si="56"/>
        <v>4652.3</v>
      </c>
      <c r="H166" s="49">
        <f t="shared" si="56"/>
        <v>4652.3</v>
      </c>
      <c r="I166" s="12"/>
    </row>
    <row r="167" spans="1:9" ht="25.5">
      <c r="A167" s="34" t="s">
        <v>88</v>
      </c>
      <c r="B167" s="24"/>
      <c r="C167" s="16">
        <v>77201</v>
      </c>
      <c r="D167" s="17" t="s">
        <v>26</v>
      </c>
      <c r="E167" s="18" t="s">
        <v>86</v>
      </c>
      <c r="F167" s="49">
        <f t="shared" si="56"/>
        <v>4652.3</v>
      </c>
      <c r="G167" s="49">
        <f t="shared" si="56"/>
        <v>4652.3</v>
      </c>
      <c r="H167" s="49">
        <f t="shared" si="56"/>
        <v>4652.3</v>
      </c>
      <c r="I167" s="12"/>
    </row>
    <row r="168" spans="1:9">
      <c r="A168" s="34" t="s">
        <v>89</v>
      </c>
      <c r="B168" s="24"/>
      <c r="C168" s="16">
        <v>77201</v>
      </c>
      <c r="D168" s="17" t="s">
        <v>26</v>
      </c>
      <c r="E168" s="18" t="s">
        <v>87</v>
      </c>
      <c r="F168" s="81">
        <v>4652.3</v>
      </c>
      <c r="G168" s="81">
        <v>4652.3</v>
      </c>
      <c r="H168" s="81">
        <v>4652.3</v>
      </c>
      <c r="I168" s="12" t="s">
        <v>68</v>
      </c>
    </row>
    <row r="169" spans="1:9" ht="38.25">
      <c r="A169" s="34" t="s">
        <v>111</v>
      </c>
      <c r="B169" s="24"/>
      <c r="C169" s="16">
        <v>77201</v>
      </c>
      <c r="D169" s="16">
        <v>77000</v>
      </c>
      <c r="E169" s="18"/>
      <c r="F169" s="49">
        <f t="shared" ref="F169:H170" si="57">F170</f>
        <v>32511.1</v>
      </c>
      <c r="G169" s="49">
        <f t="shared" si="57"/>
        <v>32511.1</v>
      </c>
      <c r="H169" s="49">
        <f t="shared" si="57"/>
        <v>32511.1</v>
      </c>
      <c r="I169" s="12"/>
    </row>
    <row r="170" spans="1:9" ht="25.5">
      <c r="A170" s="34" t="s">
        <v>88</v>
      </c>
      <c r="B170" s="24"/>
      <c r="C170" s="16">
        <v>77201</v>
      </c>
      <c r="D170" s="16">
        <v>77000</v>
      </c>
      <c r="E170" s="18" t="s">
        <v>86</v>
      </c>
      <c r="F170" s="49">
        <f t="shared" si="57"/>
        <v>32511.1</v>
      </c>
      <c r="G170" s="49">
        <f t="shared" si="57"/>
        <v>32511.1</v>
      </c>
      <c r="H170" s="49">
        <f t="shared" si="57"/>
        <v>32511.1</v>
      </c>
      <c r="I170" s="12"/>
    </row>
    <row r="171" spans="1:9">
      <c r="A171" s="34" t="s">
        <v>89</v>
      </c>
      <c r="B171" s="24"/>
      <c r="C171" s="16">
        <v>77201</v>
      </c>
      <c r="D171" s="16">
        <v>77000</v>
      </c>
      <c r="E171" s="18" t="s">
        <v>87</v>
      </c>
      <c r="F171" s="81">
        <v>32511.1</v>
      </c>
      <c r="G171" s="81">
        <v>32511.1</v>
      </c>
      <c r="H171" s="81">
        <v>32511.1</v>
      </c>
      <c r="I171" s="12" t="s">
        <v>68</v>
      </c>
    </row>
    <row r="172" spans="1:9">
      <c r="A172" s="34" t="s">
        <v>16</v>
      </c>
      <c r="B172" s="24"/>
      <c r="C172" s="16">
        <v>77202</v>
      </c>
      <c r="D172" s="17" t="s">
        <v>18</v>
      </c>
      <c r="E172" s="18"/>
      <c r="F172" s="49">
        <f>F173+F176+F179</f>
        <v>1048.9000000000001</v>
      </c>
      <c r="G172" s="49">
        <f t="shared" ref="G172:H172" si="58">G173+G176+G179</f>
        <v>598.90000000000009</v>
      </c>
      <c r="H172" s="49">
        <f t="shared" si="58"/>
        <v>598.90000000000009</v>
      </c>
      <c r="I172" s="12"/>
    </row>
    <row r="173" spans="1:9" ht="63.75">
      <c r="A173" s="34" t="s">
        <v>112</v>
      </c>
      <c r="B173" s="24"/>
      <c r="C173" s="16">
        <v>77202</v>
      </c>
      <c r="D173" s="16">
        <v>77200</v>
      </c>
      <c r="E173" s="18"/>
      <c r="F173" s="49">
        <f t="shared" ref="F173:H174" si="59">F174</f>
        <v>537.70000000000005</v>
      </c>
      <c r="G173" s="49">
        <f t="shared" si="59"/>
        <v>537.70000000000005</v>
      </c>
      <c r="H173" s="49">
        <f t="shared" si="59"/>
        <v>537.70000000000005</v>
      </c>
      <c r="I173" s="12"/>
    </row>
    <row r="174" spans="1:9" ht="25.5">
      <c r="A174" s="34" t="s">
        <v>88</v>
      </c>
      <c r="B174" s="24"/>
      <c r="C174" s="16">
        <v>77202</v>
      </c>
      <c r="D174" s="16">
        <v>77200</v>
      </c>
      <c r="E174" s="18" t="s">
        <v>86</v>
      </c>
      <c r="F174" s="49">
        <f t="shared" si="59"/>
        <v>537.70000000000005</v>
      </c>
      <c r="G174" s="49">
        <f t="shared" si="59"/>
        <v>537.70000000000005</v>
      </c>
      <c r="H174" s="49">
        <f t="shared" si="59"/>
        <v>537.70000000000005</v>
      </c>
      <c r="I174" s="12"/>
    </row>
    <row r="175" spans="1:9">
      <c r="A175" s="34" t="s">
        <v>89</v>
      </c>
      <c r="B175" s="24"/>
      <c r="C175" s="16">
        <v>77202</v>
      </c>
      <c r="D175" s="16">
        <v>77200</v>
      </c>
      <c r="E175" s="18" t="s">
        <v>87</v>
      </c>
      <c r="F175" s="81">
        <v>537.70000000000005</v>
      </c>
      <c r="G175" s="81">
        <v>537.70000000000005</v>
      </c>
      <c r="H175" s="81">
        <v>537.70000000000005</v>
      </c>
      <c r="I175" s="12" t="s">
        <v>68</v>
      </c>
    </row>
    <row r="176" spans="1:9" ht="76.5">
      <c r="A176" s="34" t="s">
        <v>113</v>
      </c>
      <c r="B176" s="24"/>
      <c r="C176" s="16">
        <v>77202</v>
      </c>
      <c r="D176" s="16">
        <v>77270</v>
      </c>
      <c r="E176" s="18"/>
      <c r="F176" s="49">
        <f t="shared" ref="F176:H177" si="60">F177</f>
        <v>450</v>
      </c>
      <c r="G176" s="49">
        <f t="shared" si="60"/>
        <v>0</v>
      </c>
      <c r="H176" s="49">
        <f t="shared" si="60"/>
        <v>0</v>
      </c>
      <c r="I176" s="12"/>
    </row>
    <row r="177" spans="1:9" ht="25.5">
      <c r="A177" s="34" t="s">
        <v>88</v>
      </c>
      <c r="B177" s="24"/>
      <c r="C177" s="16">
        <v>77202</v>
      </c>
      <c r="D177" s="16">
        <v>77270</v>
      </c>
      <c r="E177" s="18" t="s">
        <v>86</v>
      </c>
      <c r="F177" s="49">
        <f t="shared" si="60"/>
        <v>450</v>
      </c>
      <c r="G177" s="49">
        <f t="shared" si="60"/>
        <v>0</v>
      </c>
      <c r="H177" s="49">
        <f t="shared" si="60"/>
        <v>0</v>
      </c>
      <c r="I177" s="12"/>
    </row>
    <row r="178" spans="1:9">
      <c r="A178" s="34" t="s">
        <v>89</v>
      </c>
      <c r="B178" s="24"/>
      <c r="C178" s="16">
        <v>77202</v>
      </c>
      <c r="D178" s="16">
        <v>77270</v>
      </c>
      <c r="E178" s="18" t="s">
        <v>87</v>
      </c>
      <c r="F178" s="81">
        <v>450</v>
      </c>
      <c r="G178" s="81">
        <v>0</v>
      </c>
      <c r="H178" s="81">
        <v>0</v>
      </c>
      <c r="I178" s="12" t="s">
        <v>68</v>
      </c>
    </row>
    <row r="179" spans="1:9" ht="153">
      <c r="A179" s="40" t="s">
        <v>114</v>
      </c>
      <c r="B179" s="24"/>
      <c r="C179" s="16">
        <v>77202</v>
      </c>
      <c r="D179" s="16">
        <v>77300</v>
      </c>
      <c r="E179" s="18"/>
      <c r="F179" s="49">
        <f>F180+F182</f>
        <v>61.2</v>
      </c>
      <c r="G179" s="49">
        <f t="shared" ref="G179:H179" si="61">G180+G182</f>
        <v>61.2</v>
      </c>
      <c r="H179" s="49">
        <f t="shared" si="61"/>
        <v>61.2</v>
      </c>
      <c r="I179" s="12"/>
    </row>
    <row r="180" spans="1:9" ht="63.75">
      <c r="A180" s="34" t="s">
        <v>66</v>
      </c>
      <c r="B180" s="24"/>
      <c r="C180" s="16">
        <v>77202</v>
      </c>
      <c r="D180" s="16">
        <v>77300</v>
      </c>
      <c r="E180" s="18" t="s">
        <v>62</v>
      </c>
      <c r="F180" s="49">
        <f t="shared" ref="F180:H180" si="62">F181</f>
        <v>58.2</v>
      </c>
      <c r="G180" s="49">
        <f t="shared" si="62"/>
        <v>61.2</v>
      </c>
      <c r="H180" s="49">
        <f t="shared" si="62"/>
        <v>61.2</v>
      </c>
      <c r="I180" s="12"/>
    </row>
    <row r="181" spans="1:9">
      <c r="A181" s="34" t="s">
        <v>70</v>
      </c>
      <c r="B181" s="24"/>
      <c r="C181" s="16">
        <v>77202</v>
      </c>
      <c r="D181" s="16">
        <v>77300</v>
      </c>
      <c r="E181" s="18" t="s">
        <v>69</v>
      </c>
      <c r="F181" s="81">
        <f>61.2-F183</f>
        <v>58.2</v>
      </c>
      <c r="G181" s="81">
        <v>61.2</v>
      </c>
      <c r="H181" s="81">
        <v>61.2</v>
      </c>
      <c r="I181" s="12"/>
    </row>
    <row r="182" spans="1:9" ht="25.5">
      <c r="A182" s="34" t="s">
        <v>72</v>
      </c>
      <c r="B182" s="24"/>
      <c r="C182" s="16">
        <v>77202</v>
      </c>
      <c r="D182" s="16">
        <v>77300</v>
      </c>
      <c r="E182" s="18" t="s">
        <v>71</v>
      </c>
      <c r="F182" s="46">
        <f>F183</f>
        <v>3</v>
      </c>
      <c r="G182" s="46">
        <f t="shared" ref="G182:H182" si="63">G183</f>
        <v>0</v>
      </c>
      <c r="H182" s="46">
        <f t="shared" si="63"/>
        <v>0</v>
      </c>
      <c r="I182" s="12"/>
    </row>
    <row r="183" spans="1:9" ht="25.5">
      <c r="A183" s="34" t="s">
        <v>73</v>
      </c>
      <c r="B183" s="24"/>
      <c r="C183" s="16">
        <v>77202</v>
      </c>
      <c r="D183" s="16">
        <v>77300</v>
      </c>
      <c r="E183" s="18" t="s">
        <v>47</v>
      </c>
      <c r="F183" s="81">
        <v>3</v>
      </c>
      <c r="G183" s="81">
        <v>0</v>
      </c>
      <c r="H183" s="81">
        <v>0</v>
      </c>
      <c r="I183" s="12"/>
    </row>
    <row r="184" spans="1:9" ht="25.5">
      <c r="A184" s="35" t="s">
        <v>115</v>
      </c>
      <c r="B184" s="24"/>
      <c r="C184" s="16">
        <v>77205</v>
      </c>
      <c r="D184" s="17" t="s">
        <v>18</v>
      </c>
      <c r="E184" s="18"/>
      <c r="F184" s="49">
        <f>F185</f>
        <v>250</v>
      </c>
      <c r="G184" s="49">
        <f t="shared" ref="G184:H186" si="64">G185</f>
        <v>0</v>
      </c>
      <c r="H184" s="49">
        <f t="shared" si="64"/>
        <v>0</v>
      </c>
      <c r="I184" s="12"/>
    </row>
    <row r="185" spans="1:9" ht="25.5">
      <c r="A185" s="35" t="s">
        <v>41</v>
      </c>
      <c r="B185" s="24"/>
      <c r="C185" s="16">
        <v>77205</v>
      </c>
      <c r="D185" s="16">
        <v>99170</v>
      </c>
      <c r="E185" s="18"/>
      <c r="F185" s="49">
        <f>F186</f>
        <v>250</v>
      </c>
      <c r="G185" s="49">
        <f t="shared" si="64"/>
        <v>0</v>
      </c>
      <c r="H185" s="49">
        <f t="shared" si="64"/>
        <v>0</v>
      </c>
      <c r="I185" s="12"/>
    </row>
    <row r="186" spans="1:9" ht="25.5">
      <c r="A186" s="34" t="s">
        <v>72</v>
      </c>
      <c r="B186" s="24"/>
      <c r="C186" s="16">
        <v>77205</v>
      </c>
      <c r="D186" s="16">
        <v>99170</v>
      </c>
      <c r="E186" s="18" t="s">
        <v>71</v>
      </c>
      <c r="F186" s="49">
        <f>F187</f>
        <v>250</v>
      </c>
      <c r="G186" s="49">
        <f t="shared" si="64"/>
        <v>0</v>
      </c>
      <c r="H186" s="49">
        <f t="shared" si="64"/>
        <v>0</v>
      </c>
      <c r="I186" s="12"/>
    </row>
    <row r="187" spans="1:9" ht="25.5">
      <c r="A187" s="34" t="s">
        <v>73</v>
      </c>
      <c r="B187" s="24"/>
      <c r="C187" s="16">
        <v>77205</v>
      </c>
      <c r="D187" s="16">
        <v>99170</v>
      </c>
      <c r="E187" s="18" t="s">
        <v>47</v>
      </c>
      <c r="F187" s="81">
        <v>250</v>
      </c>
      <c r="G187" s="81">
        <v>0</v>
      </c>
      <c r="H187" s="81">
        <v>0</v>
      </c>
      <c r="I187" s="12" t="s">
        <v>68</v>
      </c>
    </row>
    <row r="188" spans="1:9" ht="25.5">
      <c r="A188" s="66" t="s">
        <v>195</v>
      </c>
      <c r="B188" s="24"/>
      <c r="C188" s="69">
        <v>77206</v>
      </c>
      <c r="D188" s="70" t="s">
        <v>18</v>
      </c>
      <c r="E188" s="71"/>
      <c r="F188" s="65">
        <f>F189+F192</f>
        <v>1212</v>
      </c>
      <c r="G188" s="65">
        <f t="shared" ref="G188:H188" si="65">G189+G192</f>
        <v>0</v>
      </c>
      <c r="H188" s="65">
        <f t="shared" si="65"/>
        <v>0</v>
      </c>
      <c r="I188" s="12"/>
    </row>
    <row r="189" spans="1:9" ht="63.75">
      <c r="A189" s="67" t="s">
        <v>176</v>
      </c>
      <c r="B189" s="24"/>
      <c r="C189" s="69">
        <v>77206</v>
      </c>
      <c r="D189" s="70" t="s">
        <v>194</v>
      </c>
      <c r="E189" s="71"/>
      <c r="F189" s="65">
        <f>F190</f>
        <v>606</v>
      </c>
      <c r="G189" s="65">
        <f t="shared" ref="G189:H189" si="66">G190</f>
        <v>0</v>
      </c>
      <c r="H189" s="65">
        <f t="shared" si="66"/>
        <v>0</v>
      </c>
      <c r="I189" s="12"/>
    </row>
    <row r="190" spans="1:9" ht="25.5">
      <c r="A190" s="67" t="s">
        <v>196</v>
      </c>
      <c r="B190" s="24"/>
      <c r="C190" s="69">
        <v>77206</v>
      </c>
      <c r="D190" s="70" t="s">
        <v>194</v>
      </c>
      <c r="E190" s="71" t="s">
        <v>86</v>
      </c>
      <c r="F190" s="65">
        <f>F191</f>
        <v>606</v>
      </c>
      <c r="G190" s="65">
        <f>G191</f>
        <v>0</v>
      </c>
      <c r="H190" s="65">
        <f>H191</f>
        <v>0</v>
      </c>
      <c r="I190" s="12"/>
    </row>
    <row r="191" spans="1:9" ht="25.5">
      <c r="A191" s="67" t="s">
        <v>88</v>
      </c>
      <c r="B191" s="24"/>
      <c r="C191" s="69">
        <v>77206</v>
      </c>
      <c r="D191" s="70" t="s">
        <v>194</v>
      </c>
      <c r="E191" s="71" t="s">
        <v>87</v>
      </c>
      <c r="F191" s="81">
        <v>606</v>
      </c>
      <c r="G191" s="81">
        <v>0</v>
      </c>
      <c r="H191" s="81">
        <v>0</v>
      </c>
      <c r="I191" s="12"/>
    </row>
    <row r="192" spans="1:9" ht="25.5">
      <c r="A192" s="67" t="s">
        <v>197</v>
      </c>
      <c r="B192" s="24"/>
      <c r="C192" s="69">
        <v>77206</v>
      </c>
      <c r="D192" s="70" t="s">
        <v>198</v>
      </c>
      <c r="E192" s="71"/>
      <c r="F192" s="65">
        <f>F193</f>
        <v>606</v>
      </c>
      <c r="G192" s="65">
        <f t="shared" ref="G192:H193" si="67">G193</f>
        <v>0</v>
      </c>
      <c r="H192" s="65">
        <f t="shared" si="67"/>
        <v>0</v>
      </c>
      <c r="I192" s="12"/>
    </row>
    <row r="193" spans="1:9" ht="25.5">
      <c r="A193" s="67" t="s">
        <v>88</v>
      </c>
      <c r="B193" s="24"/>
      <c r="C193" s="69">
        <v>77206</v>
      </c>
      <c r="D193" s="70" t="s">
        <v>198</v>
      </c>
      <c r="E193" s="71" t="s">
        <v>86</v>
      </c>
      <c r="F193" s="65">
        <f>F194</f>
        <v>606</v>
      </c>
      <c r="G193" s="65">
        <f t="shared" si="67"/>
        <v>0</v>
      </c>
      <c r="H193" s="65">
        <f t="shared" si="67"/>
        <v>0</v>
      </c>
      <c r="I193" s="12"/>
    </row>
    <row r="194" spans="1:9">
      <c r="A194" s="67" t="s">
        <v>89</v>
      </c>
      <c r="B194" s="24"/>
      <c r="C194" s="69">
        <v>77206</v>
      </c>
      <c r="D194" s="70" t="s">
        <v>198</v>
      </c>
      <c r="E194" s="71" t="s">
        <v>87</v>
      </c>
      <c r="F194" s="81">
        <v>606</v>
      </c>
      <c r="G194" s="81">
        <v>0</v>
      </c>
      <c r="H194" s="81">
        <v>0</v>
      </c>
      <c r="I194" s="12"/>
    </row>
    <row r="195" spans="1:9" ht="51">
      <c r="A195" s="67" t="s">
        <v>200</v>
      </c>
      <c r="B195" s="73"/>
      <c r="C195" s="69">
        <v>77207</v>
      </c>
      <c r="D195" s="70" t="s">
        <v>18</v>
      </c>
      <c r="E195" s="71"/>
      <c r="F195" s="74">
        <f>F196</f>
        <v>0</v>
      </c>
      <c r="G195" s="74">
        <f t="shared" ref="G195:H195" si="68">G196</f>
        <v>0</v>
      </c>
      <c r="H195" s="74">
        <f t="shared" si="68"/>
        <v>0</v>
      </c>
      <c r="I195" s="12"/>
    </row>
    <row r="196" spans="1:9" ht="51">
      <c r="A196" s="67" t="s">
        <v>201</v>
      </c>
      <c r="B196" s="73"/>
      <c r="C196" s="69">
        <v>77207</v>
      </c>
      <c r="D196" s="69" t="s">
        <v>202</v>
      </c>
      <c r="E196" s="71"/>
      <c r="F196" s="74">
        <f>F197</f>
        <v>0</v>
      </c>
      <c r="G196" s="74">
        <f t="shared" ref="G196:H196" si="69">G197</f>
        <v>0</v>
      </c>
      <c r="H196" s="74">
        <f t="shared" si="69"/>
        <v>0</v>
      </c>
      <c r="I196" s="12"/>
    </row>
    <row r="197" spans="1:9" ht="25.5">
      <c r="A197" s="67" t="s">
        <v>88</v>
      </c>
      <c r="B197" s="73"/>
      <c r="C197" s="69">
        <v>77207</v>
      </c>
      <c r="D197" s="69" t="s">
        <v>202</v>
      </c>
      <c r="E197" s="71" t="s">
        <v>86</v>
      </c>
      <c r="F197" s="74">
        <f>F198</f>
        <v>0</v>
      </c>
      <c r="G197" s="74">
        <f t="shared" ref="G197:H197" si="70">G198</f>
        <v>0</v>
      </c>
      <c r="H197" s="74">
        <f t="shared" si="70"/>
        <v>0</v>
      </c>
      <c r="I197" s="12"/>
    </row>
    <row r="198" spans="1:9">
      <c r="A198" s="67" t="s">
        <v>89</v>
      </c>
      <c r="B198" s="73"/>
      <c r="C198" s="69">
        <v>77207</v>
      </c>
      <c r="D198" s="69" t="s">
        <v>202</v>
      </c>
      <c r="E198" s="71" t="s">
        <v>87</v>
      </c>
      <c r="F198" s="53"/>
      <c r="G198" s="53"/>
      <c r="H198" s="53"/>
      <c r="I198" s="12"/>
    </row>
    <row r="199" spans="1:9" ht="51">
      <c r="A199" s="67" t="s">
        <v>203</v>
      </c>
      <c r="B199" s="73"/>
      <c r="C199" s="69">
        <v>77208</v>
      </c>
      <c r="D199" s="70" t="s">
        <v>18</v>
      </c>
      <c r="E199" s="71"/>
      <c r="F199" s="74">
        <f>F200</f>
        <v>0</v>
      </c>
      <c r="G199" s="74">
        <f t="shared" ref="G199:H199" si="71">G200</f>
        <v>0</v>
      </c>
      <c r="H199" s="74">
        <f t="shared" si="71"/>
        <v>0</v>
      </c>
      <c r="I199" s="12"/>
    </row>
    <row r="200" spans="1:9" ht="51">
      <c r="A200" s="67" t="s">
        <v>204</v>
      </c>
      <c r="B200" s="73"/>
      <c r="C200" s="69">
        <v>77208</v>
      </c>
      <c r="D200" s="69" t="s">
        <v>205</v>
      </c>
      <c r="E200" s="71"/>
      <c r="F200" s="74">
        <f>F201</f>
        <v>0</v>
      </c>
      <c r="G200" s="74">
        <f t="shared" ref="G200:H200" si="72">G201</f>
        <v>0</v>
      </c>
      <c r="H200" s="74">
        <f t="shared" si="72"/>
        <v>0</v>
      </c>
      <c r="I200" s="12"/>
    </row>
    <row r="201" spans="1:9" ht="25.5">
      <c r="A201" s="67" t="s">
        <v>88</v>
      </c>
      <c r="B201" s="73"/>
      <c r="C201" s="69">
        <v>77208</v>
      </c>
      <c r="D201" s="69" t="s">
        <v>205</v>
      </c>
      <c r="E201" s="71" t="s">
        <v>86</v>
      </c>
      <c r="F201" s="74">
        <f>F202</f>
        <v>0</v>
      </c>
      <c r="G201" s="74">
        <f t="shared" ref="G201:H201" si="73">G202</f>
        <v>0</v>
      </c>
      <c r="H201" s="74">
        <f t="shared" si="73"/>
        <v>0</v>
      </c>
      <c r="I201" s="12"/>
    </row>
    <row r="202" spans="1:9">
      <c r="A202" s="67" t="s">
        <v>89</v>
      </c>
      <c r="B202" s="73"/>
      <c r="C202" s="69">
        <v>77208</v>
      </c>
      <c r="D202" s="69" t="s">
        <v>205</v>
      </c>
      <c r="E202" s="71" t="s">
        <v>87</v>
      </c>
      <c r="F202" s="53"/>
      <c r="G202" s="53"/>
      <c r="H202" s="53"/>
      <c r="I202" s="12"/>
    </row>
    <row r="203" spans="1:9" ht="76.5">
      <c r="A203" s="66" t="s">
        <v>206</v>
      </c>
      <c r="B203" s="73"/>
      <c r="C203" s="75" t="s">
        <v>207</v>
      </c>
      <c r="D203" s="75" t="s">
        <v>18</v>
      </c>
      <c r="E203" s="76"/>
      <c r="F203" s="74">
        <f>F204+F207</f>
        <v>0</v>
      </c>
      <c r="G203" s="74">
        <f t="shared" ref="G203:H203" si="74">G204+G207</f>
        <v>0</v>
      </c>
      <c r="H203" s="74">
        <f t="shared" si="74"/>
        <v>0</v>
      </c>
      <c r="I203" s="12"/>
    </row>
    <row r="204" spans="1:9" ht="63.75">
      <c r="A204" s="66" t="s">
        <v>208</v>
      </c>
      <c r="B204" s="73"/>
      <c r="C204" s="75" t="s">
        <v>207</v>
      </c>
      <c r="D204" s="77" t="s">
        <v>209</v>
      </c>
      <c r="E204" s="76"/>
      <c r="F204" s="74">
        <f>F205</f>
        <v>0</v>
      </c>
      <c r="G204" s="74">
        <f t="shared" ref="G204:H204" si="75">G205</f>
        <v>0</v>
      </c>
      <c r="H204" s="74">
        <f t="shared" si="75"/>
        <v>0</v>
      </c>
      <c r="I204" s="12"/>
    </row>
    <row r="205" spans="1:9" ht="25.5">
      <c r="A205" s="67" t="s">
        <v>88</v>
      </c>
      <c r="B205" s="73"/>
      <c r="C205" s="75" t="s">
        <v>207</v>
      </c>
      <c r="D205" s="77" t="s">
        <v>209</v>
      </c>
      <c r="E205" s="76" t="s">
        <v>86</v>
      </c>
      <c r="F205" s="74">
        <f>F206</f>
        <v>0</v>
      </c>
      <c r="G205" s="74">
        <f t="shared" ref="G205:H205" si="76">G206</f>
        <v>0</v>
      </c>
      <c r="H205" s="74">
        <f t="shared" si="76"/>
        <v>0</v>
      </c>
      <c r="I205" s="12"/>
    </row>
    <row r="206" spans="1:9">
      <c r="A206" s="67" t="s">
        <v>89</v>
      </c>
      <c r="B206" s="73"/>
      <c r="C206" s="75" t="s">
        <v>207</v>
      </c>
      <c r="D206" s="77" t="s">
        <v>209</v>
      </c>
      <c r="E206" s="76" t="s">
        <v>87</v>
      </c>
      <c r="F206" s="53"/>
      <c r="G206" s="53"/>
      <c r="H206" s="53"/>
      <c r="I206" s="12"/>
    </row>
    <row r="207" spans="1:9" ht="51">
      <c r="A207" s="67" t="s">
        <v>210</v>
      </c>
      <c r="B207" s="73"/>
      <c r="C207" s="75" t="s">
        <v>207</v>
      </c>
      <c r="D207" s="77" t="s">
        <v>211</v>
      </c>
      <c r="E207" s="76"/>
      <c r="F207" s="74">
        <f>F208</f>
        <v>0</v>
      </c>
      <c r="G207" s="74">
        <f t="shared" ref="G207:H207" si="77">G208</f>
        <v>0</v>
      </c>
      <c r="H207" s="74">
        <f t="shared" si="77"/>
        <v>0</v>
      </c>
      <c r="I207" s="12"/>
    </row>
    <row r="208" spans="1:9" ht="25.5">
      <c r="A208" s="67" t="s">
        <v>88</v>
      </c>
      <c r="B208" s="73"/>
      <c r="C208" s="75" t="s">
        <v>207</v>
      </c>
      <c r="D208" s="77" t="s">
        <v>211</v>
      </c>
      <c r="E208" s="76" t="s">
        <v>86</v>
      </c>
      <c r="F208" s="74">
        <f>F209</f>
        <v>0</v>
      </c>
      <c r="G208" s="74">
        <f t="shared" ref="G208:H208" si="78">G209</f>
        <v>0</v>
      </c>
      <c r="H208" s="74">
        <f t="shared" si="78"/>
        <v>0</v>
      </c>
      <c r="I208" s="12"/>
    </row>
    <row r="209" spans="1:9">
      <c r="A209" s="67" t="s">
        <v>89</v>
      </c>
      <c r="B209" s="73"/>
      <c r="C209" s="75" t="s">
        <v>207</v>
      </c>
      <c r="D209" s="77" t="s">
        <v>211</v>
      </c>
      <c r="E209" s="76" t="s">
        <v>87</v>
      </c>
      <c r="F209" s="53"/>
      <c r="G209" s="53"/>
      <c r="H209" s="53"/>
      <c r="I209" s="12"/>
    </row>
    <row r="210" spans="1:9" ht="40.5">
      <c r="A210" s="45" t="s">
        <v>157</v>
      </c>
      <c r="B210" s="21">
        <v>7730000</v>
      </c>
      <c r="C210" s="22">
        <v>77300</v>
      </c>
      <c r="D210" s="23" t="s">
        <v>18</v>
      </c>
      <c r="E210" s="22"/>
      <c r="F210" s="52">
        <f>F211+F222+F231+F215</f>
        <v>10924.5</v>
      </c>
      <c r="G210" s="52">
        <f t="shared" ref="G210:H210" si="79">G211+G222+G231+G215</f>
        <v>5500</v>
      </c>
      <c r="H210" s="52">
        <f t="shared" si="79"/>
        <v>5500</v>
      </c>
      <c r="I210" s="12"/>
    </row>
    <row r="211" spans="1:9" ht="38.25">
      <c r="A211" s="35" t="s">
        <v>116</v>
      </c>
      <c r="B211" s="24"/>
      <c r="C211" s="16">
        <v>77301</v>
      </c>
      <c r="D211" s="17" t="s">
        <v>18</v>
      </c>
      <c r="E211" s="18"/>
      <c r="F211" s="49">
        <f>F212</f>
        <v>8666.9</v>
      </c>
      <c r="G211" s="49">
        <f>G212</f>
        <v>5500</v>
      </c>
      <c r="H211" s="49">
        <f>H212</f>
        <v>5500</v>
      </c>
      <c r="I211" s="12"/>
    </row>
    <row r="212" spans="1:9" ht="38.25">
      <c r="A212" s="34" t="s">
        <v>117</v>
      </c>
      <c r="B212" s="24"/>
      <c r="C212" s="16">
        <v>77301</v>
      </c>
      <c r="D212" s="17" t="s">
        <v>26</v>
      </c>
      <c r="E212" s="18"/>
      <c r="F212" s="49">
        <f t="shared" ref="F212:H213" si="80">F213</f>
        <v>8666.9</v>
      </c>
      <c r="G212" s="49">
        <f t="shared" si="80"/>
        <v>5500</v>
      </c>
      <c r="H212" s="49">
        <f t="shared" si="80"/>
        <v>5500</v>
      </c>
      <c r="I212" s="12"/>
    </row>
    <row r="213" spans="1:9" ht="25.5">
      <c r="A213" s="34" t="s">
        <v>88</v>
      </c>
      <c r="B213" s="24"/>
      <c r="C213" s="16">
        <v>77301</v>
      </c>
      <c r="D213" s="17" t="s">
        <v>26</v>
      </c>
      <c r="E213" s="18" t="s">
        <v>86</v>
      </c>
      <c r="F213" s="49">
        <f t="shared" si="80"/>
        <v>8666.9</v>
      </c>
      <c r="G213" s="49">
        <f t="shared" si="80"/>
        <v>5500</v>
      </c>
      <c r="H213" s="49">
        <f t="shared" si="80"/>
        <v>5500</v>
      </c>
      <c r="I213" s="12"/>
    </row>
    <row r="214" spans="1:9">
      <c r="A214" s="34" t="s">
        <v>89</v>
      </c>
      <c r="B214" s="24"/>
      <c r="C214" s="16">
        <v>77301</v>
      </c>
      <c r="D214" s="17" t="s">
        <v>26</v>
      </c>
      <c r="E214" s="18" t="s">
        <v>87</v>
      </c>
      <c r="F214" s="81">
        <f>8786.9-120</f>
        <v>8666.9</v>
      </c>
      <c r="G214" s="81">
        <f>6200-700</f>
        <v>5500</v>
      </c>
      <c r="H214" s="81">
        <f>6200-700</f>
        <v>5500</v>
      </c>
      <c r="I214" s="12" t="s">
        <v>68</v>
      </c>
    </row>
    <row r="215" spans="1:9" ht="38.25">
      <c r="A215" s="35" t="s">
        <v>175</v>
      </c>
      <c r="B215" s="24"/>
      <c r="C215" s="16">
        <v>77302</v>
      </c>
      <c r="D215" s="17" t="s">
        <v>18</v>
      </c>
      <c r="E215" s="18"/>
      <c r="F215" s="46">
        <f>F216+F219</f>
        <v>600</v>
      </c>
      <c r="G215" s="46">
        <f t="shared" ref="G215:H215" si="81">G216+G219</f>
        <v>0</v>
      </c>
      <c r="H215" s="46">
        <f t="shared" si="81"/>
        <v>0</v>
      </c>
      <c r="I215" s="12"/>
    </row>
    <row r="216" spans="1:9" ht="63.75">
      <c r="A216" s="34" t="s">
        <v>176</v>
      </c>
      <c r="B216" s="24"/>
      <c r="C216" s="16">
        <v>77302</v>
      </c>
      <c r="D216" s="17" t="s">
        <v>182</v>
      </c>
      <c r="E216" s="18"/>
      <c r="F216" s="46">
        <f>F217</f>
        <v>300</v>
      </c>
      <c r="G216" s="46">
        <f t="shared" ref="G216:H216" si="82">G217</f>
        <v>0</v>
      </c>
      <c r="H216" s="46">
        <f t="shared" si="82"/>
        <v>0</v>
      </c>
      <c r="I216" s="12"/>
    </row>
    <row r="217" spans="1:9" ht="25.5">
      <c r="A217" s="34" t="s">
        <v>88</v>
      </c>
      <c r="B217" s="24"/>
      <c r="C217" s="16">
        <v>77302</v>
      </c>
      <c r="D217" s="17" t="s">
        <v>182</v>
      </c>
      <c r="E217" s="18" t="s">
        <v>86</v>
      </c>
      <c r="F217" s="46">
        <f>F218</f>
        <v>300</v>
      </c>
      <c r="G217" s="46">
        <f t="shared" ref="G217:H217" si="83">G218</f>
        <v>0</v>
      </c>
      <c r="H217" s="46">
        <f t="shared" si="83"/>
        <v>0</v>
      </c>
      <c r="I217" s="12"/>
    </row>
    <row r="218" spans="1:9">
      <c r="A218" s="34" t="s">
        <v>89</v>
      </c>
      <c r="B218" s="24"/>
      <c r="C218" s="16">
        <v>77302</v>
      </c>
      <c r="D218" s="17" t="s">
        <v>182</v>
      </c>
      <c r="E218" s="18" t="s">
        <v>87</v>
      </c>
      <c r="F218" s="81">
        <v>300</v>
      </c>
      <c r="G218" s="81">
        <v>0</v>
      </c>
      <c r="H218" s="81">
        <v>0</v>
      </c>
      <c r="I218" s="12"/>
    </row>
    <row r="219" spans="1:9" ht="25.5">
      <c r="A219" s="67" t="s">
        <v>199</v>
      </c>
      <c r="B219" s="24"/>
      <c r="C219" s="16">
        <v>77302</v>
      </c>
      <c r="D219" s="17" t="s">
        <v>198</v>
      </c>
      <c r="E219" s="18"/>
      <c r="F219" s="46">
        <f>F220</f>
        <v>300</v>
      </c>
      <c r="G219" s="46">
        <f t="shared" ref="G219:H219" si="84">G220</f>
        <v>0</v>
      </c>
      <c r="H219" s="46">
        <f t="shared" si="84"/>
        <v>0</v>
      </c>
      <c r="I219" s="12"/>
    </row>
    <row r="220" spans="1:9" ht="25.5">
      <c r="A220" s="67" t="s">
        <v>88</v>
      </c>
      <c r="B220" s="24"/>
      <c r="C220" s="16">
        <v>77302</v>
      </c>
      <c r="D220" s="17" t="s">
        <v>198</v>
      </c>
      <c r="E220" s="18" t="s">
        <v>86</v>
      </c>
      <c r="F220" s="46">
        <f>F221</f>
        <v>300</v>
      </c>
      <c r="G220" s="46">
        <f t="shared" ref="G220:H220" si="85">G221</f>
        <v>0</v>
      </c>
      <c r="H220" s="46">
        <f t="shared" si="85"/>
        <v>0</v>
      </c>
      <c r="I220" s="12"/>
    </row>
    <row r="221" spans="1:9">
      <c r="A221" s="68" t="s">
        <v>89</v>
      </c>
      <c r="B221" s="24"/>
      <c r="C221" s="16">
        <v>77302</v>
      </c>
      <c r="D221" s="17" t="s">
        <v>198</v>
      </c>
      <c r="E221" s="18" t="s">
        <v>87</v>
      </c>
      <c r="F221" s="81">
        <v>300</v>
      </c>
      <c r="G221" s="81">
        <v>0</v>
      </c>
      <c r="H221" s="81">
        <v>0</v>
      </c>
      <c r="I221" s="12"/>
    </row>
    <row r="222" spans="1:9" ht="38.25">
      <c r="A222" s="41" t="s">
        <v>120</v>
      </c>
      <c r="B222" s="24"/>
      <c r="C222" s="16">
        <v>77304</v>
      </c>
      <c r="D222" s="17" t="s">
        <v>18</v>
      </c>
      <c r="E222" s="18"/>
      <c r="F222" s="49">
        <f>F223+F227</f>
        <v>657.6</v>
      </c>
      <c r="G222" s="49">
        <f>G223+G227</f>
        <v>0</v>
      </c>
      <c r="H222" s="49">
        <f>H223+H227</f>
        <v>0</v>
      </c>
      <c r="I222" s="12"/>
    </row>
    <row r="223" spans="1:9" ht="38.25">
      <c r="A223" s="34" t="s">
        <v>53</v>
      </c>
      <c r="B223" s="24"/>
      <c r="C223" s="16">
        <v>77304</v>
      </c>
      <c r="D223" s="16">
        <v>72500</v>
      </c>
      <c r="E223" s="18"/>
      <c r="F223" s="49">
        <f>F224</f>
        <v>651</v>
      </c>
      <c r="G223" s="49">
        <f t="shared" ref="G223:H223" si="86">G224</f>
        <v>0</v>
      </c>
      <c r="H223" s="49">
        <f t="shared" si="86"/>
        <v>0</v>
      </c>
      <c r="I223" s="12"/>
    </row>
    <row r="224" spans="1:9" ht="63.75">
      <c r="A224" s="34" t="s">
        <v>118</v>
      </c>
      <c r="B224" s="24"/>
      <c r="C224" s="16">
        <v>77304</v>
      </c>
      <c r="D224" s="16">
        <v>72500</v>
      </c>
      <c r="E224" s="18"/>
      <c r="F224" s="49">
        <f t="shared" ref="F224:H225" si="87">F225</f>
        <v>651</v>
      </c>
      <c r="G224" s="49">
        <f t="shared" si="87"/>
        <v>0</v>
      </c>
      <c r="H224" s="49">
        <f t="shared" si="87"/>
        <v>0</v>
      </c>
      <c r="I224" s="12"/>
    </row>
    <row r="225" spans="1:9" ht="25.5">
      <c r="A225" s="34" t="s">
        <v>88</v>
      </c>
      <c r="B225" s="24"/>
      <c r="C225" s="16">
        <v>77304</v>
      </c>
      <c r="D225" s="16">
        <v>72500</v>
      </c>
      <c r="E225" s="18" t="s">
        <v>86</v>
      </c>
      <c r="F225" s="49">
        <f t="shared" si="87"/>
        <v>651</v>
      </c>
      <c r="G225" s="49">
        <f t="shared" si="87"/>
        <v>0</v>
      </c>
      <c r="H225" s="49">
        <f t="shared" si="87"/>
        <v>0</v>
      </c>
      <c r="I225" s="12"/>
    </row>
    <row r="226" spans="1:9">
      <c r="A226" s="34" t="s">
        <v>89</v>
      </c>
      <c r="B226" s="24"/>
      <c r="C226" s="16">
        <v>77304</v>
      </c>
      <c r="D226" s="16">
        <v>72500</v>
      </c>
      <c r="E226" s="18" t="s">
        <v>87</v>
      </c>
      <c r="F226" s="82">
        <v>651</v>
      </c>
      <c r="G226" s="82">
        <v>0</v>
      </c>
      <c r="H226" s="82">
        <v>0</v>
      </c>
      <c r="I226" s="12" t="s">
        <v>68</v>
      </c>
    </row>
    <row r="227" spans="1:9" ht="38.25">
      <c r="A227" s="34" t="s">
        <v>53</v>
      </c>
      <c r="B227" s="24"/>
      <c r="C227" s="16">
        <v>77304</v>
      </c>
      <c r="D227" s="16" t="s">
        <v>54</v>
      </c>
      <c r="E227" s="18"/>
      <c r="F227" s="49">
        <f>F228</f>
        <v>6.6</v>
      </c>
      <c r="G227" s="49">
        <f t="shared" ref="G227:H227" si="88">G228</f>
        <v>0</v>
      </c>
      <c r="H227" s="49">
        <f t="shared" si="88"/>
        <v>0</v>
      </c>
      <c r="I227" s="12"/>
    </row>
    <row r="228" spans="1:9" ht="63.75">
      <c r="A228" s="34" t="s">
        <v>119</v>
      </c>
      <c r="B228" s="24"/>
      <c r="C228" s="16">
        <v>77304</v>
      </c>
      <c r="D228" s="16" t="s">
        <v>54</v>
      </c>
      <c r="E228" s="18"/>
      <c r="F228" s="49">
        <f t="shared" ref="F228:H229" si="89">F229</f>
        <v>6.6</v>
      </c>
      <c r="G228" s="49">
        <f t="shared" si="89"/>
        <v>0</v>
      </c>
      <c r="H228" s="49">
        <f t="shared" si="89"/>
        <v>0</v>
      </c>
      <c r="I228" s="12"/>
    </row>
    <row r="229" spans="1:9" ht="25.5">
      <c r="A229" s="34" t="s">
        <v>88</v>
      </c>
      <c r="B229" s="24"/>
      <c r="C229" s="16">
        <v>77304</v>
      </c>
      <c r="D229" s="16" t="s">
        <v>54</v>
      </c>
      <c r="E229" s="18" t="s">
        <v>86</v>
      </c>
      <c r="F229" s="49">
        <f t="shared" si="89"/>
        <v>6.6</v>
      </c>
      <c r="G229" s="49">
        <f t="shared" si="89"/>
        <v>0</v>
      </c>
      <c r="H229" s="49">
        <f t="shared" si="89"/>
        <v>0</v>
      </c>
      <c r="I229" s="12"/>
    </row>
    <row r="230" spans="1:9">
      <c r="A230" s="34" t="s">
        <v>89</v>
      </c>
      <c r="B230" s="24"/>
      <c r="C230" s="16">
        <v>77304</v>
      </c>
      <c r="D230" s="16" t="s">
        <v>54</v>
      </c>
      <c r="E230" s="18" t="s">
        <v>87</v>
      </c>
      <c r="F230" s="82">
        <v>6.6</v>
      </c>
      <c r="G230" s="82">
        <v>0</v>
      </c>
      <c r="H230" s="82">
        <v>0</v>
      </c>
      <c r="I230" s="12" t="s">
        <v>68</v>
      </c>
    </row>
    <row r="231" spans="1:9" ht="38.25">
      <c r="A231" s="35" t="s">
        <v>168</v>
      </c>
      <c r="B231" s="24"/>
      <c r="C231" s="16">
        <v>77307</v>
      </c>
      <c r="D231" s="17" t="s">
        <v>18</v>
      </c>
      <c r="E231" s="18"/>
      <c r="F231" s="46">
        <f t="shared" ref="F231:H233" si="90">F232</f>
        <v>1000</v>
      </c>
      <c r="G231" s="46">
        <f t="shared" si="90"/>
        <v>0</v>
      </c>
      <c r="H231" s="46">
        <f t="shared" si="90"/>
        <v>0</v>
      </c>
      <c r="I231" s="12"/>
    </row>
    <row r="232" spans="1:9" ht="25.5">
      <c r="A232" s="34" t="s">
        <v>169</v>
      </c>
      <c r="B232" s="24"/>
      <c r="C232" s="16">
        <v>77307</v>
      </c>
      <c r="D232" s="17" t="s">
        <v>170</v>
      </c>
      <c r="E232" s="18"/>
      <c r="F232" s="46">
        <f t="shared" si="90"/>
        <v>1000</v>
      </c>
      <c r="G232" s="46">
        <f t="shared" si="90"/>
        <v>0</v>
      </c>
      <c r="H232" s="46">
        <f t="shared" si="90"/>
        <v>0</v>
      </c>
      <c r="I232" s="12"/>
    </row>
    <row r="233" spans="1:9" ht="25.5">
      <c r="A233" s="34" t="s">
        <v>88</v>
      </c>
      <c r="B233" s="24"/>
      <c r="C233" s="16">
        <v>77307</v>
      </c>
      <c r="D233" s="17" t="s">
        <v>170</v>
      </c>
      <c r="E233" s="18" t="s">
        <v>86</v>
      </c>
      <c r="F233" s="46">
        <f t="shared" si="90"/>
        <v>1000</v>
      </c>
      <c r="G233" s="46">
        <f t="shared" si="90"/>
        <v>0</v>
      </c>
      <c r="H233" s="46">
        <f t="shared" si="90"/>
        <v>0</v>
      </c>
      <c r="I233" s="12"/>
    </row>
    <row r="234" spans="1:9">
      <c r="A234" s="34" t="s">
        <v>89</v>
      </c>
      <c r="B234" s="24"/>
      <c r="C234" s="16">
        <v>77307</v>
      </c>
      <c r="D234" s="17" t="s">
        <v>170</v>
      </c>
      <c r="E234" s="18" t="s">
        <v>87</v>
      </c>
      <c r="F234" s="82">
        <v>1000</v>
      </c>
      <c r="G234" s="82">
        <v>0</v>
      </c>
      <c r="H234" s="82">
        <v>0</v>
      </c>
      <c r="I234" s="12"/>
    </row>
    <row r="235" spans="1:9" ht="25.5">
      <c r="A235" s="34" t="s">
        <v>121</v>
      </c>
      <c r="B235" s="24"/>
      <c r="C235" s="16">
        <v>77001</v>
      </c>
      <c r="D235" s="17" t="s">
        <v>18</v>
      </c>
      <c r="E235" s="18"/>
      <c r="F235" s="49">
        <f>F236</f>
        <v>2411.6</v>
      </c>
      <c r="G235" s="49">
        <f>G236</f>
        <v>2211.7000000000003</v>
      </c>
      <c r="H235" s="49">
        <f>H236</f>
        <v>2270.3000000000002</v>
      </c>
      <c r="I235" s="12"/>
    </row>
    <row r="236" spans="1:9" ht="25.5">
      <c r="A236" s="38" t="s">
        <v>59</v>
      </c>
      <c r="B236" s="24"/>
      <c r="C236" s="16">
        <v>77001</v>
      </c>
      <c r="D236" s="17" t="s">
        <v>25</v>
      </c>
      <c r="E236" s="18"/>
      <c r="F236" s="49">
        <f>F237+F239+F241</f>
        <v>2411.6</v>
      </c>
      <c r="G236" s="49">
        <f>G237+G239+G241</f>
        <v>2211.7000000000003</v>
      </c>
      <c r="H236" s="49">
        <f>H237+H239+H241</f>
        <v>2270.3000000000002</v>
      </c>
      <c r="I236" s="12"/>
    </row>
    <row r="237" spans="1:9" ht="63.75">
      <c r="A237" s="34" t="s">
        <v>66</v>
      </c>
      <c r="B237" s="24"/>
      <c r="C237" s="16">
        <v>77001</v>
      </c>
      <c r="D237" s="17" t="s">
        <v>25</v>
      </c>
      <c r="E237" s="18" t="s">
        <v>62</v>
      </c>
      <c r="F237" s="49">
        <f>F238</f>
        <v>2162.6999999999998</v>
      </c>
      <c r="G237" s="49">
        <f>G238</f>
        <v>2132.8000000000002</v>
      </c>
      <c r="H237" s="49">
        <f>H238</f>
        <v>2191.4</v>
      </c>
      <c r="I237" s="12"/>
    </row>
    <row r="238" spans="1:9">
      <c r="A238" s="34" t="s">
        <v>70</v>
      </c>
      <c r="B238" s="24"/>
      <c r="C238" s="16">
        <v>77001</v>
      </c>
      <c r="D238" s="17" t="s">
        <v>25</v>
      </c>
      <c r="E238" s="18" t="s">
        <v>69</v>
      </c>
      <c r="F238" s="81">
        <v>2162.6999999999998</v>
      </c>
      <c r="G238" s="81">
        <v>2132.8000000000002</v>
      </c>
      <c r="H238" s="81">
        <v>2191.4</v>
      </c>
      <c r="I238" s="12" t="s">
        <v>68</v>
      </c>
    </row>
    <row r="239" spans="1:9" ht="25.5">
      <c r="A239" s="34" t="s">
        <v>72</v>
      </c>
      <c r="B239" s="24"/>
      <c r="C239" s="16">
        <v>77001</v>
      </c>
      <c r="D239" s="17" t="s">
        <v>25</v>
      </c>
      <c r="E239" s="18" t="s">
        <v>71</v>
      </c>
      <c r="F239" s="49">
        <f>F240</f>
        <v>236.8</v>
      </c>
      <c r="G239" s="49">
        <f>G240</f>
        <v>76.8</v>
      </c>
      <c r="H239" s="49">
        <f>H240</f>
        <v>76.8</v>
      </c>
      <c r="I239" s="12"/>
    </row>
    <row r="240" spans="1:9" ht="25.5">
      <c r="A240" s="34" t="s">
        <v>73</v>
      </c>
      <c r="B240" s="24"/>
      <c r="C240" s="16">
        <v>77001</v>
      </c>
      <c r="D240" s="17" t="s">
        <v>25</v>
      </c>
      <c r="E240" s="18" t="s">
        <v>47</v>
      </c>
      <c r="F240" s="81">
        <v>236.8</v>
      </c>
      <c r="G240" s="81">
        <v>76.8</v>
      </c>
      <c r="H240" s="81">
        <v>76.8</v>
      </c>
      <c r="I240" s="12" t="s">
        <v>68</v>
      </c>
    </row>
    <row r="241" spans="1:10">
      <c r="A241" s="34" t="s">
        <v>76</v>
      </c>
      <c r="B241" s="24"/>
      <c r="C241" s="16">
        <v>77001</v>
      </c>
      <c r="D241" s="17" t="s">
        <v>25</v>
      </c>
      <c r="E241" s="18" t="s">
        <v>74</v>
      </c>
      <c r="F241" s="49">
        <f>F242</f>
        <v>12.1</v>
      </c>
      <c r="G241" s="49">
        <f>G242</f>
        <v>2.1</v>
      </c>
      <c r="H241" s="49">
        <f>H242</f>
        <v>2.1</v>
      </c>
      <c r="I241" s="12"/>
    </row>
    <row r="242" spans="1:10">
      <c r="A242" s="34" t="s">
        <v>77</v>
      </c>
      <c r="B242" s="24"/>
      <c r="C242" s="16">
        <v>77001</v>
      </c>
      <c r="D242" s="17" t="s">
        <v>25</v>
      </c>
      <c r="E242" s="18" t="s">
        <v>75</v>
      </c>
      <c r="F242" s="81">
        <v>12.1</v>
      </c>
      <c r="G242" s="81">
        <v>2.1</v>
      </c>
      <c r="H242" s="81">
        <v>2.1</v>
      </c>
      <c r="I242" s="12" t="s">
        <v>68</v>
      </c>
    </row>
    <row r="243" spans="1:10" ht="38.25">
      <c r="A243" s="35" t="s">
        <v>122</v>
      </c>
      <c r="B243" s="24"/>
      <c r="C243" s="16">
        <v>77002</v>
      </c>
      <c r="D243" s="17" t="s">
        <v>18</v>
      </c>
      <c r="E243" s="18"/>
      <c r="F243" s="49">
        <f>F244</f>
        <v>150</v>
      </c>
      <c r="G243" s="49">
        <f t="shared" ref="G243:H245" si="91">G244</f>
        <v>0</v>
      </c>
      <c r="H243" s="49">
        <f t="shared" si="91"/>
        <v>0</v>
      </c>
      <c r="I243" s="12"/>
    </row>
    <row r="244" spans="1:10" ht="25.5">
      <c r="A244" s="35" t="s">
        <v>19</v>
      </c>
      <c r="B244" s="24"/>
      <c r="C244" s="16">
        <v>77002</v>
      </c>
      <c r="D244" s="16">
        <v>99180</v>
      </c>
      <c r="E244" s="18"/>
      <c r="F244" s="49">
        <f>F245</f>
        <v>150</v>
      </c>
      <c r="G244" s="49">
        <f t="shared" si="91"/>
        <v>0</v>
      </c>
      <c r="H244" s="49">
        <f t="shared" si="91"/>
        <v>0</v>
      </c>
      <c r="I244" s="12"/>
    </row>
    <row r="245" spans="1:10" ht="25.5">
      <c r="A245" s="34" t="s">
        <v>72</v>
      </c>
      <c r="B245" s="24"/>
      <c r="C245" s="16">
        <v>77002</v>
      </c>
      <c r="D245" s="16">
        <v>99180</v>
      </c>
      <c r="E245" s="18" t="s">
        <v>71</v>
      </c>
      <c r="F245" s="49">
        <f>F246</f>
        <v>150</v>
      </c>
      <c r="G245" s="49">
        <f t="shared" si="91"/>
        <v>0</v>
      </c>
      <c r="H245" s="49">
        <f t="shared" si="91"/>
        <v>0</v>
      </c>
      <c r="I245" s="12"/>
    </row>
    <row r="246" spans="1:10" ht="25.5">
      <c r="A246" s="34" t="s">
        <v>73</v>
      </c>
      <c r="B246" s="24"/>
      <c r="C246" s="16">
        <v>77002</v>
      </c>
      <c r="D246" s="16">
        <v>99180</v>
      </c>
      <c r="E246" s="18" t="s">
        <v>47</v>
      </c>
      <c r="F246" s="81">
        <v>150</v>
      </c>
      <c r="G246" s="81">
        <v>0</v>
      </c>
      <c r="H246" s="81">
        <v>0</v>
      </c>
      <c r="I246" s="12" t="s">
        <v>68</v>
      </c>
    </row>
    <row r="247" spans="1:10" ht="24.75" customHeight="1">
      <c r="A247" s="35" t="s">
        <v>123</v>
      </c>
      <c r="B247" s="24"/>
      <c r="C247" s="16">
        <v>77003</v>
      </c>
      <c r="D247" s="17" t="s">
        <v>18</v>
      </c>
      <c r="E247" s="18"/>
      <c r="F247" s="49">
        <f>F248</f>
        <v>122</v>
      </c>
      <c r="G247" s="49">
        <f t="shared" ref="G247:H249" si="92">G248</f>
        <v>0</v>
      </c>
      <c r="H247" s="49">
        <f t="shared" si="92"/>
        <v>0</v>
      </c>
      <c r="I247" s="12"/>
    </row>
    <row r="248" spans="1:10" ht="18" customHeight="1">
      <c r="A248" s="35" t="s">
        <v>42</v>
      </c>
      <c r="B248" s="24"/>
      <c r="C248" s="16">
        <v>77003</v>
      </c>
      <c r="D248" s="16">
        <v>99190</v>
      </c>
      <c r="E248" s="18"/>
      <c r="F248" s="49">
        <f>F249</f>
        <v>122</v>
      </c>
      <c r="G248" s="49">
        <f t="shared" si="92"/>
        <v>0</v>
      </c>
      <c r="H248" s="49">
        <f t="shared" si="92"/>
        <v>0</v>
      </c>
      <c r="I248" s="12"/>
    </row>
    <row r="249" spans="1:10" ht="27.75" customHeight="1">
      <c r="A249" s="34" t="s">
        <v>72</v>
      </c>
      <c r="B249" s="24"/>
      <c r="C249" s="16">
        <v>77003</v>
      </c>
      <c r="D249" s="16">
        <v>99190</v>
      </c>
      <c r="E249" s="18" t="s">
        <v>71</v>
      </c>
      <c r="F249" s="49">
        <f>F250</f>
        <v>122</v>
      </c>
      <c r="G249" s="49">
        <f t="shared" si="92"/>
        <v>0</v>
      </c>
      <c r="H249" s="49">
        <f t="shared" si="92"/>
        <v>0</v>
      </c>
      <c r="I249" s="12"/>
    </row>
    <row r="250" spans="1:10" ht="27.75" customHeight="1">
      <c r="A250" s="34" t="s">
        <v>73</v>
      </c>
      <c r="B250" s="24"/>
      <c r="C250" s="16">
        <v>77003</v>
      </c>
      <c r="D250" s="16">
        <v>99190</v>
      </c>
      <c r="E250" s="18" t="s">
        <v>47</v>
      </c>
      <c r="F250" s="81">
        <v>122</v>
      </c>
      <c r="G250" s="81">
        <v>0</v>
      </c>
      <c r="H250" s="81">
        <v>0</v>
      </c>
      <c r="I250" s="12" t="s">
        <v>68</v>
      </c>
    </row>
    <row r="251" spans="1:10" s="15" customFormat="1" ht="25.5">
      <c r="A251" s="39" t="s">
        <v>158</v>
      </c>
      <c r="B251" s="13">
        <v>7800000</v>
      </c>
      <c r="C251" s="11">
        <v>78000</v>
      </c>
      <c r="D251" s="14" t="s">
        <v>18</v>
      </c>
      <c r="E251" s="11"/>
      <c r="F251" s="48">
        <f>F252+F256+F266+F270+F277</f>
        <v>19377.8</v>
      </c>
      <c r="G251" s="48">
        <f t="shared" ref="G251:H251" si="93">G252+G256+G266+G270+G277</f>
        <v>9851</v>
      </c>
      <c r="H251" s="48">
        <f t="shared" si="93"/>
        <v>10160.200000000001</v>
      </c>
      <c r="I251" s="12"/>
      <c r="J251" s="61"/>
    </row>
    <row r="252" spans="1:10" s="15" customFormat="1" ht="38.25">
      <c r="A252" s="34" t="s">
        <v>124</v>
      </c>
      <c r="B252" s="24"/>
      <c r="C252" s="16">
        <v>78001</v>
      </c>
      <c r="D252" s="17" t="s">
        <v>18</v>
      </c>
      <c r="E252" s="18"/>
      <c r="F252" s="49">
        <f>F253</f>
        <v>947.3</v>
      </c>
      <c r="G252" s="49">
        <f t="shared" ref="G252:H254" si="94">G253</f>
        <v>947.3</v>
      </c>
      <c r="H252" s="49">
        <f t="shared" si="94"/>
        <v>947.3</v>
      </c>
      <c r="I252" s="12"/>
      <c r="J252" s="61"/>
    </row>
    <row r="253" spans="1:10" s="15" customFormat="1" ht="38.25">
      <c r="A253" s="34" t="s">
        <v>5</v>
      </c>
      <c r="B253" s="24"/>
      <c r="C253" s="16">
        <v>78001</v>
      </c>
      <c r="D253" s="16">
        <v>99200</v>
      </c>
      <c r="E253" s="18"/>
      <c r="F253" s="49">
        <f>F254</f>
        <v>947.3</v>
      </c>
      <c r="G253" s="49">
        <f t="shared" si="94"/>
        <v>947.3</v>
      </c>
      <c r="H253" s="49">
        <f t="shared" si="94"/>
        <v>947.3</v>
      </c>
      <c r="I253" s="12"/>
      <c r="J253" s="61"/>
    </row>
    <row r="254" spans="1:10" s="15" customFormat="1" ht="25.5">
      <c r="A254" s="34" t="s">
        <v>88</v>
      </c>
      <c r="B254" s="24"/>
      <c r="C254" s="16">
        <v>78001</v>
      </c>
      <c r="D254" s="16">
        <v>99200</v>
      </c>
      <c r="E254" s="18" t="s">
        <v>86</v>
      </c>
      <c r="F254" s="49">
        <f>F255</f>
        <v>947.3</v>
      </c>
      <c r="G254" s="49">
        <f t="shared" si="94"/>
        <v>947.3</v>
      </c>
      <c r="H254" s="49">
        <f t="shared" si="94"/>
        <v>947.3</v>
      </c>
      <c r="I254" s="12"/>
      <c r="J254" s="61"/>
    </row>
    <row r="255" spans="1:10" s="15" customFormat="1">
      <c r="A255" s="34" t="s">
        <v>89</v>
      </c>
      <c r="B255" s="24"/>
      <c r="C255" s="16">
        <v>78001</v>
      </c>
      <c r="D255" s="16">
        <v>99200</v>
      </c>
      <c r="E255" s="18" t="s">
        <v>87</v>
      </c>
      <c r="F255" s="81">
        <v>947.3</v>
      </c>
      <c r="G255" s="81">
        <v>947.3</v>
      </c>
      <c r="H255" s="81">
        <v>947.3</v>
      </c>
      <c r="I255" s="12" t="s">
        <v>68</v>
      </c>
      <c r="J255" s="61"/>
    </row>
    <row r="256" spans="1:10" s="15" customFormat="1" ht="25.5">
      <c r="A256" s="35" t="s">
        <v>125</v>
      </c>
      <c r="B256" s="24"/>
      <c r="C256" s="16">
        <v>78002</v>
      </c>
      <c r="D256" s="19" t="s">
        <v>18</v>
      </c>
      <c r="E256" s="18"/>
      <c r="F256" s="49">
        <f>F257+F264</f>
        <v>2661.9</v>
      </c>
      <c r="G256" s="49">
        <f>G257+G264</f>
        <v>1388.9</v>
      </c>
      <c r="H256" s="49">
        <f>H257+H264</f>
        <v>1413.2</v>
      </c>
      <c r="I256" s="12"/>
      <c r="J256" s="61"/>
    </row>
    <row r="257" spans="1:10" s="15" customFormat="1" ht="25.5">
      <c r="A257" s="35" t="s">
        <v>34</v>
      </c>
      <c r="B257" s="24"/>
      <c r="C257" s="16">
        <v>78002</v>
      </c>
      <c r="D257" s="17" t="s">
        <v>25</v>
      </c>
      <c r="E257" s="18"/>
      <c r="F257" s="49">
        <f>F258+F260+F262</f>
        <v>1485.2</v>
      </c>
      <c r="G257" s="49">
        <f>G258+G260+G262</f>
        <v>1388.9</v>
      </c>
      <c r="H257" s="49">
        <f>H258+H260+H262</f>
        <v>1413.2</v>
      </c>
      <c r="I257" s="12"/>
      <c r="J257" s="61"/>
    </row>
    <row r="258" spans="1:10" s="15" customFormat="1" ht="63.75">
      <c r="A258" s="34" t="s">
        <v>66</v>
      </c>
      <c r="B258" s="24"/>
      <c r="C258" s="16">
        <v>78002</v>
      </c>
      <c r="D258" s="17" t="s">
        <v>25</v>
      </c>
      <c r="E258" s="18" t="s">
        <v>62</v>
      </c>
      <c r="F258" s="49">
        <f>F259</f>
        <v>1350.2</v>
      </c>
      <c r="G258" s="49">
        <f>G259</f>
        <v>1373.9</v>
      </c>
      <c r="H258" s="49">
        <f>H259</f>
        <v>1398.2</v>
      </c>
      <c r="I258" s="12"/>
      <c r="J258" s="61"/>
    </row>
    <row r="259" spans="1:10" s="15" customFormat="1">
      <c r="A259" s="62" t="s">
        <v>70</v>
      </c>
      <c r="B259" s="24"/>
      <c r="C259" s="16">
        <v>78002</v>
      </c>
      <c r="D259" s="17" t="s">
        <v>25</v>
      </c>
      <c r="E259" s="18" t="s">
        <v>69</v>
      </c>
      <c r="F259" s="81">
        <v>1350.2</v>
      </c>
      <c r="G259" s="81">
        <v>1373.9</v>
      </c>
      <c r="H259" s="81">
        <v>1398.2</v>
      </c>
      <c r="I259" s="12" t="s">
        <v>68</v>
      </c>
      <c r="J259" s="61"/>
    </row>
    <row r="260" spans="1:10" s="15" customFormat="1" ht="25.5">
      <c r="A260" s="34" t="s">
        <v>72</v>
      </c>
      <c r="B260" s="24"/>
      <c r="C260" s="16">
        <v>78002</v>
      </c>
      <c r="D260" s="17" t="s">
        <v>25</v>
      </c>
      <c r="E260" s="18" t="s">
        <v>71</v>
      </c>
      <c r="F260" s="49">
        <f>F261</f>
        <v>130</v>
      </c>
      <c r="G260" s="49">
        <f>G261</f>
        <v>10</v>
      </c>
      <c r="H260" s="49">
        <f>H261</f>
        <v>10</v>
      </c>
      <c r="I260" s="12"/>
      <c r="J260" s="61"/>
    </row>
    <row r="261" spans="1:10" s="15" customFormat="1" ht="25.5">
      <c r="A261" s="34" t="s">
        <v>73</v>
      </c>
      <c r="B261" s="37"/>
      <c r="C261" s="16">
        <v>78002</v>
      </c>
      <c r="D261" s="17" t="s">
        <v>25</v>
      </c>
      <c r="E261" s="18" t="s">
        <v>47</v>
      </c>
      <c r="F261" s="81">
        <v>130</v>
      </c>
      <c r="G261" s="81">
        <v>10</v>
      </c>
      <c r="H261" s="81">
        <v>10</v>
      </c>
      <c r="I261" s="12" t="s">
        <v>68</v>
      </c>
      <c r="J261" s="61"/>
    </row>
    <row r="262" spans="1:10" s="15" customFormat="1">
      <c r="A262" s="34" t="s">
        <v>76</v>
      </c>
      <c r="B262" s="37"/>
      <c r="C262" s="16">
        <v>78002</v>
      </c>
      <c r="D262" s="17" t="s">
        <v>25</v>
      </c>
      <c r="E262" s="18" t="s">
        <v>74</v>
      </c>
      <c r="F262" s="49">
        <f>F263</f>
        <v>5</v>
      </c>
      <c r="G262" s="49">
        <f>G263</f>
        <v>5</v>
      </c>
      <c r="H262" s="49">
        <f>H263</f>
        <v>5</v>
      </c>
      <c r="I262" s="12"/>
      <c r="J262" s="61"/>
    </row>
    <row r="263" spans="1:10" s="15" customFormat="1">
      <c r="A263" s="34" t="s">
        <v>77</v>
      </c>
      <c r="B263" s="37"/>
      <c r="C263" s="16">
        <v>78002</v>
      </c>
      <c r="D263" s="17" t="s">
        <v>25</v>
      </c>
      <c r="E263" s="18" t="s">
        <v>75</v>
      </c>
      <c r="F263" s="82">
        <v>5</v>
      </c>
      <c r="G263" s="82">
        <v>5</v>
      </c>
      <c r="H263" s="82">
        <v>5</v>
      </c>
      <c r="I263" s="12" t="s">
        <v>68</v>
      </c>
      <c r="J263" s="61"/>
    </row>
    <row r="264" spans="1:10" s="15" customFormat="1" ht="25.5">
      <c r="A264" s="34" t="s">
        <v>72</v>
      </c>
      <c r="B264" s="37"/>
      <c r="C264" s="16">
        <v>78002</v>
      </c>
      <c r="D264" s="17" t="s">
        <v>172</v>
      </c>
      <c r="E264" s="18" t="s">
        <v>71</v>
      </c>
      <c r="F264" s="46">
        <f>F265</f>
        <v>1176.7</v>
      </c>
      <c r="G264" s="46">
        <f>G265</f>
        <v>0</v>
      </c>
      <c r="H264" s="46">
        <f>H265</f>
        <v>0</v>
      </c>
      <c r="I264" s="12"/>
      <c r="J264" s="61"/>
    </row>
    <row r="265" spans="1:10" s="15" customFormat="1" ht="25.5">
      <c r="A265" s="34" t="s">
        <v>73</v>
      </c>
      <c r="B265" s="37"/>
      <c r="C265" s="16">
        <v>78002</v>
      </c>
      <c r="D265" s="17" t="s">
        <v>172</v>
      </c>
      <c r="E265" s="18" t="s">
        <v>47</v>
      </c>
      <c r="F265" s="81">
        <v>1176.7</v>
      </c>
      <c r="G265" s="81">
        <v>0</v>
      </c>
      <c r="H265" s="81">
        <v>0</v>
      </c>
      <c r="I265" s="12"/>
      <c r="J265" s="61"/>
    </row>
    <row r="266" spans="1:10" s="15" customFormat="1" ht="25.5">
      <c r="A266" s="35" t="s">
        <v>126</v>
      </c>
      <c r="B266" s="24"/>
      <c r="C266" s="16">
        <v>78003</v>
      </c>
      <c r="D266" s="17" t="s">
        <v>18</v>
      </c>
      <c r="E266" s="18"/>
      <c r="F266" s="49">
        <f>F267</f>
        <v>6097.8</v>
      </c>
      <c r="G266" s="49">
        <f t="shared" ref="G266:H268" si="95">G267</f>
        <v>4571.5</v>
      </c>
      <c r="H266" s="49">
        <f t="shared" si="95"/>
        <v>4571.5</v>
      </c>
      <c r="I266" s="12"/>
      <c r="J266" s="61"/>
    </row>
    <row r="267" spans="1:10" s="15" customFormat="1">
      <c r="A267" s="35" t="s">
        <v>6</v>
      </c>
      <c r="B267" s="24"/>
      <c r="C267" s="16">
        <v>78003</v>
      </c>
      <c r="D267" s="17" t="s">
        <v>26</v>
      </c>
      <c r="E267" s="18"/>
      <c r="F267" s="49">
        <f>F268</f>
        <v>6097.8</v>
      </c>
      <c r="G267" s="49">
        <f t="shared" si="95"/>
        <v>4571.5</v>
      </c>
      <c r="H267" s="49">
        <f t="shared" si="95"/>
        <v>4571.5</v>
      </c>
      <c r="I267" s="12"/>
      <c r="J267" s="61"/>
    </row>
    <row r="268" spans="1:10" s="15" customFormat="1" ht="25.5">
      <c r="A268" s="34" t="s">
        <v>88</v>
      </c>
      <c r="B268" s="24"/>
      <c r="C268" s="16">
        <v>78003</v>
      </c>
      <c r="D268" s="17" t="s">
        <v>26</v>
      </c>
      <c r="E268" s="18" t="s">
        <v>86</v>
      </c>
      <c r="F268" s="49">
        <f>F269</f>
        <v>6097.8</v>
      </c>
      <c r="G268" s="49">
        <f t="shared" si="95"/>
        <v>4571.5</v>
      </c>
      <c r="H268" s="49">
        <f t="shared" si="95"/>
        <v>4571.5</v>
      </c>
      <c r="I268" s="12"/>
      <c r="J268" s="61"/>
    </row>
    <row r="269" spans="1:10" s="15" customFormat="1">
      <c r="A269" s="34" t="s">
        <v>89</v>
      </c>
      <c r="B269" s="24"/>
      <c r="C269" s="16">
        <v>78003</v>
      </c>
      <c r="D269" s="17" t="s">
        <v>26</v>
      </c>
      <c r="E269" s="18" t="s">
        <v>87</v>
      </c>
      <c r="F269" s="81">
        <v>6097.8</v>
      </c>
      <c r="G269" s="81">
        <v>4571.5</v>
      </c>
      <c r="H269" s="81">
        <v>4571.5</v>
      </c>
      <c r="I269" s="12" t="s">
        <v>68</v>
      </c>
      <c r="J269" s="61"/>
    </row>
    <row r="270" spans="1:10" s="15" customFormat="1" ht="25.5">
      <c r="A270" s="35" t="s">
        <v>29</v>
      </c>
      <c r="B270" s="24"/>
      <c r="C270" s="16">
        <v>78004</v>
      </c>
      <c r="D270" s="17" t="s">
        <v>18</v>
      </c>
      <c r="E270" s="18"/>
      <c r="F270" s="49">
        <f>F271+F274</f>
        <v>4543.3</v>
      </c>
      <c r="G270" s="49">
        <f>G271+G274</f>
        <v>2943.3</v>
      </c>
      <c r="H270" s="49">
        <f>H271+H274</f>
        <v>3228.2000000000003</v>
      </c>
      <c r="I270" s="12"/>
      <c r="J270" s="61"/>
    </row>
    <row r="271" spans="1:10" s="15" customFormat="1" ht="25.5">
      <c r="A271" s="35" t="s">
        <v>127</v>
      </c>
      <c r="B271" s="24"/>
      <c r="C271" s="16">
        <v>78004</v>
      </c>
      <c r="D271" s="16">
        <v>99210</v>
      </c>
      <c r="E271" s="18"/>
      <c r="F271" s="49">
        <f t="shared" ref="F271:H272" si="96">F272</f>
        <v>200</v>
      </c>
      <c r="G271" s="49">
        <f t="shared" si="96"/>
        <v>0</v>
      </c>
      <c r="H271" s="49">
        <f t="shared" si="96"/>
        <v>0</v>
      </c>
      <c r="I271" s="12"/>
      <c r="J271" s="61"/>
    </row>
    <row r="272" spans="1:10" s="15" customFormat="1" ht="25.5">
      <c r="A272" s="34" t="s">
        <v>72</v>
      </c>
      <c r="B272" s="24"/>
      <c r="C272" s="16">
        <v>78004</v>
      </c>
      <c r="D272" s="16">
        <v>99210</v>
      </c>
      <c r="E272" s="18" t="s">
        <v>71</v>
      </c>
      <c r="F272" s="49">
        <f t="shared" si="96"/>
        <v>200</v>
      </c>
      <c r="G272" s="49">
        <f t="shared" si="96"/>
        <v>0</v>
      </c>
      <c r="H272" s="49">
        <f t="shared" si="96"/>
        <v>0</v>
      </c>
      <c r="I272" s="12"/>
      <c r="J272" s="61"/>
    </row>
    <row r="273" spans="1:10" s="15" customFormat="1" ht="25.5">
      <c r="A273" s="34" t="s">
        <v>73</v>
      </c>
      <c r="B273" s="24"/>
      <c r="C273" s="16">
        <v>78004</v>
      </c>
      <c r="D273" s="16">
        <v>99210</v>
      </c>
      <c r="E273" s="18" t="s">
        <v>47</v>
      </c>
      <c r="F273" s="81">
        <v>200</v>
      </c>
      <c r="G273" s="81">
        <v>0</v>
      </c>
      <c r="H273" s="81">
        <v>0</v>
      </c>
      <c r="I273" s="12" t="s">
        <v>68</v>
      </c>
      <c r="J273" s="61"/>
    </row>
    <row r="274" spans="1:10" s="15" customFormat="1" ht="25.5">
      <c r="A274" s="35" t="s">
        <v>128</v>
      </c>
      <c r="B274" s="24"/>
      <c r="C274" s="16">
        <v>78004</v>
      </c>
      <c r="D274" s="16">
        <v>99220</v>
      </c>
      <c r="E274" s="18"/>
      <c r="F274" s="49">
        <f t="shared" ref="F274:H275" si="97">F275</f>
        <v>4343.3</v>
      </c>
      <c r="G274" s="49">
        <f t="shared" si="97"/>
        <v>2943.3</v>
      </c>
      <c r="H274" s="49">
        <f t="shared" si="97"/>
        <v>3228.2000000000003</v>
      </c>
      <c r="I274" s="12"/>
      <c r="J274" s="61"/>
    </row>
    <row r="275" spans="1:10" s="15" customFormat="1" ht="38.25">
      <c r="A275" s="34" t="s">
        <v>129</v>
      </c>
      <c r="B275" s="24"/>
      <c r="C275" s="16">
        <v>78004</v>
      </c>
      <c r="D275" s="16">
        <v>99220</v>
      </c>
      <c r="E275" s="18" t="s">
        <v>86</v>
      </c>
      <c r="F275" s="49">
        <f t="shared" si="97"/>
        <v>4343.3</v>
      </c>
      <c r="G275" s="49">
        <f t="shared" si="97"/>
        <v>2943.3</v>
      </c>
      <c r="H275" s="49">
        <f t="shared" si="97"/>
        <v>3228.2000000000003</v>
      </c>
      <c r="I275" s="12"/>
      <c r="J275" s="61"/>
    </row>
    <row r="276" spans="1:10" s="15" customFormat="1">
      <c r="A276" s="34" t="s">
        <v>89</v>
      </c>
      <c r="B276" s="24"/>
      <c r="C276" s="16">
        <v>78004</v>
      </c>
      <c r="D276" s="16">
        <v>99220</v>
      </c>
      <c r="E276" s="18" t="s">
        <v>87</v>
      </c>
      <c r="F276" s="81">
        <v>4343.3</v>
      </c>
      <c r="G276" s="81">
        <v>2943.3</v>
      </c>
      <c r="H276" s="81">
        <f>2943.3+284.9</f>
        <v>3228.2000000000003</v>
      </c>
      <c r="I276" s="12" t="s">
        <v>68</v>
      </c>
      <c r="J276" s="61"/>
    </row>
    <row r="277" spans="1:10" s="15" customFormat="1" ht="38.25">
      <c r="A277" s="41" t="s">
        <v>120</v>
      </c>
      <c r="B277" s="24"/>
      <c r="C277" s="30">
        <v>78008</v>
      </c>
      <c r="D277" s="17" t="s">
        <v>18</v>
      </c>
      <c r="E277" s="18"/>
      <c r="F277" s="49">
        <f>F278+F281</f>
        <v>5127.5</v>
      </c>
      <c r="G277" s="49">
        <f t="shared" ref="G277:H277" si="98">G278+G281</f>
        <v>0</v>
      </c>
      <c r="H277" s="49">
        <f t="shared" si="98"/>
        <v>0</v>
      </c>
      <c r="I277" s="12"/>
      <c r="J277" s="61"/>
    </row>
    <row r="278" spans="1:10" s="15" customFormat="1" ht="38.25">
      <c r="A278" s="34" t="s">
        <v>53</v>
      </c>
      <c r="B278" s="24"/>
      <c r="C278" s="30">
        <v>78008</v>
      </c>
      <c r="D278" s="16">
        <v>72500</v>
      </c>
      <c r="E278" s="18"/>
      <c r="F278" s="49">
        <f>F279</f>
        <v>5076.2</v>
      </c>
      <c r="G278" s="49">
        <f t="shared" ref="F278:H279" si="99">G279</f>
        <v>0</v>
      </c>
      <c r="H278" s="49">
        <f t="shared" si="99"/>
        <v>0</v>
      </c>
      <c r="I278" s="12"/>
      <c r="J278" s="61"/>
    </row>
    <row r="279" spans="1:10" s="15" customFormat="1" ht="25.5">
      <c r="A279" s="34" t="s">
        <v>88</v>
      </c>
      <c r="B279" s="24"/>
      <c r="C279" s="30">
        <v>78008</v>
      </c>
      <c r="D279" s="16">
        <v>72500</v>
      </c>
      <c r="E279" s="18" t="s">
        <v>86</v>
      </c>
      <c r="F279" s="49">
        <f t="shared" si="99"/>
        <v>5076.2</v>
      </c>
      <c r="G279" s="49">
        <f t="shared" si="99"/>
        <v>0</v>
      </c>
      <c r="H279" s="49">
        <f t="shared" si="99"/>
        <v>0</v>
      </c>
      <c r="I279" s="12"/>
      <c r="J279" s="61"/>
    </row>
    <row r="280" spans="1:10" s="15" customFormat="1">
      <c r="A280" s="34" t="s">
        <v>89</v>
      </c>
      <c r="B280" s="24"/>
      <c r="C280" s="30">
        <v>78008</v>
      </c>
      <c r="D280" s="16">
        <v>72500</v>
      </c>
      <c r="E280" s="18" t="s">
        <v>87</v>
      </c>
      <c r="F280" s="81">
        <v>5076.2</v>
      </c>
      <c r="G280" s="81">
        <v>0</v>
      </c>
      <c r="H280" s="81">
        <v>0</v>
      </c>
      <c r="I280" s="12" t="s">
        <v>68</v>
      </c>
      <c r="J280" s="61"/>
    </row>
    <row r="281" spans="1:10" s="15" customFormat="1" ht="51">
      <c r="A281" s="34" t="s">
        <v>130</v>
      </c>
      <c r="B281" s="24"/>
      <c r="C281" s="30">
        <v>78008</v>
      </c>
      <c r="D281" s="16" t="s">
        <v>54</v>
      </c>
      <c r="E281" s="18"/>
      <c r="F281" s="49">
        <f t="shared" ref="F281:H282" si="100">F282</f>
        <v>51.3</v>
      </c>
      <c r="G281" s="49">
        <f t="shared" si="100"/>
        <v>0</v>
      </c>
      <c r="H281" s="49">
        <f t="shared" si="100"/>
        <v>0</v>
      </c>
      <c r="I281" s="12"/>
      <c r="J281" s="61"/>
    </row>
    <row r="282" spans="1:10" s="15" customFormat="1" ht="25.5">
      <c r="A282" s="34" t="s">
        <v>88</v>
      </c>
      <c r="B282" s="24"/>
      <c r="C282" s="30">
        <v>78008</v>
      </c>
      <c r="D282" s="16" t="s">
        <v>54</v>
      </c>
      <c r="E282" s="18" t="s">
        <v>86</v>
      </c>
      <c r="F282" s="49">
        <f t="shared" si="100"/>
        <v>51.3</v>
      </c>
      <c r="G282" s="49">
        <f t="shared" si="100"/>
        <v>0</v>
      </c>
      <c r="H282" s="49">
        <f t="shared" si="100"/>
        <v>0</v>
      </c>
      <c r="I282" s="12"/>
      <c r="J282" s="61"/>
    </row>
    <row r="283" spans="1:10" s="15" customFormat="1">
      <c r="A283" s="34" t="s">
        <v>89</v>
      </c>
      <c r="B283" s="24"/>
      <c r="C283" s="30">
        <v>78008</v>
      </c>
      <c r="D283" s="16" t="s">
        <v>54</v>
      </c>
      <c r="E283" s="18" t="s">
        <v>87</v>
      </c>
      <c r="F283" s="81">
        <v>51.3</v>
      </c>
      <c r="G283" s="81">
        <v>0</v>
      </c>
      <c r="H283" s="81">
        <v>0</v>
      </c>
      <c r="I283" s="12" t="s">
        <v>68</v>
      </c>
      <c r="J283" s="61"/>
    </row>
    <row r="284" spans="1:10" s="15" customFormat="1" ht="38.25">
      <c r="A284" s="39" t="s">
        <v>159</v>
      </c>
      <c r="B284" s="13">
        <v>7900000</v>
      </c>
      <c r="C284" s="11">
        <v>79000</v>
      </c>
      <c r="D284" s="14" t="s">
        <v>18</v>
      </c>
      <c r="E284" s="11"/>
      <c r="F284" s="48">
        <f>F285+F289+F293+F297</f>
        <v>800</v>
      </c>
      <c r="G284" s="48">
        <f t="shared" ref="G284:H284" si="101">G285+G289+G293+G297</f>
        <v>50</v>
      </c>
      <c r="H284" s="48">
        <f t="shared" si="101"/>
        <v>50</v>
      </c>
      <c r="I284" s="12"/>
      <c r="J284" s="61"/>
    </row>
    <row r="285" spans="1:10" s="15" customFormat="1" ht="51">
      <c r="A285" s="35" t="s">
        <v>166</v>
      </c>
      <c r="B285" s="13"/>
      <c r="C285" s="16">
        <v>79001</v>
      </c>
      <c r="D285" s="17" t="s">
        <v>18</v>
      </c>
      <c r="E285" s="18"/>
      <c r="F285" s="49">
        <f>F286</f>
        <v>500</v>
      </c>
      <c r="G285" s="49">
        <f t="shared" ref="G285:H287" si="102">G286</f>
        <v>0</v>
      </c>
      <c r="H285" s="49">
        <f t="shared" si="102"/>
        <v>0</v>
      </c>
      <c r="I285" s="12"/>
      <c r="J285" s="61"/>
    </row>
    <row r="286" spans="1:10" s="15" customFormat="1" ht="38.25">
      <c r="A286" s="35" t="s">
        <v>167</v>
      </c>
      <c r="B286" s="13"/>
      <c r="C286" s="16">
        <v>79001</v>
      </c>
      <c r="D286" s="16">
        <v>99990</v>
      </c>
      <c r="E286" s="18"/>
      <c r="F286" s="49">
        <f>F287</f>
        <v>500</v>
      </c>
      <c r="G286" s="49">
        <f t="shared" si="102"/>
        <v>0</v>
      </c>
      <c r="H286" s="49">
        <f t="shared" si="102"/>
        <v>0</v>
      </c>
      <c r="I286" s="12"/>
      <c r="J286" s="61"/>
    </row>
    <row r="287" spans="1:10" s="15" customFormat="1" ht="29.25" customHeight="1">
      <c r="A287" s="34" t="s">
        <v>129</v>
      </c>
      <c r="B287" s="13"/>
      <c r="C287" s="16">
        <v>79001</v>
      </c>
      <c r="D287" s="16">
        <v>99990</v>
      </c>
      <c r="E287" s="18" t="s">
        <v>86</v>
      </c>
      <c r="F287" s="49">
        <f>F288</f>
        <v>500</v>
      </c>
      <c r="G287" s="49">
        <f t="shared" si="102"/>
        <v>0</v>
      </c>
      <c r="H287" s="49">
        <f t="shared" si="102"/>
        <v>0</v>
      </c>
      <c r="I287" s="12"/>
      <c r="J287" s="61"/>
    </row>
    <row r="288" spans="1:10" s="15" customFormat="1">
      <c r="A288" s="34" t="s">
        <v>89</v>
      </c>
      <c r="B288" s="36"/>
      <c r="C288" s="16">
        <v>79001</v>
      </c>
      <c r="D288" s="16">
        <v>99990</v>
      </c>
      <c r="E288" s="18" t="s">
        <v>87</v>
      </c>
      <c r="F288" s="81">
        <v>500</v>
      </c>
      <c r="G288" s="81">
        <v>0</v>
      </c>
      <c r="H288" s="81">
        <v>0</v>
      </c>
      <c r="I288" s="12" t="s">
        <v>68</v>
      </c>
      <c r="J288" s="61"/>
    </row>
    <row r="289" spans="1:10" s="15" customFormat="1" ht="25.5">
      <c r="A289" s="35" t="s">
        <v>131</v>
      </c>
      <c r="B289" s="13"/>
      <c r="C289" s="16">
        <v>79002</v>
      </c>
      <c r="D289" s="17" t="s">
        <v>18</v>
      </c>
      <c r="E289" s="18"/>
      <c r="F289" s="49">
        <f>F290</f>
        <v>100</v>
      </c>
      <c r="G289" s="49">
        <f t="shared" ref="G289:H291" si="103">G290</f>
        <v>50</v>
      </c>
      <c r="H289" s="49">
        <f t="shared" si="103"/>
        <v>50</v>
      </c>
      <c r="I289" s="12"/>
      <c r="J289" s="61"/>
    </row>
    <row r="290" spans="1:10" s="15" customFormat="1">
      <c r="A290" s="35" t="s">
        <v>8</v>
      </c>
      <c r="B290" s="13"/>
      <c r="C290" s="16">
        <v>79002</v>
      </c>
      <c r="D290" s="16">
        <v>99260</v>
      </c>
      <c r="E290" s="18"/>
      <c r="F290" s="49">
        <f>F291</f>
        <v>100</v>
      </c>
      <c r="G290" s="49">
        <f t="shared" si="103"/>
        <v>50</v>
      </c>
      <c r="H290" s="49">
        <f t="shared" si="103"/>
        <v>50</v>
      </c>
      <c r="I290" s="12"/>
      <c r="J290" s="61"/>
    </row>
    <row r="291" spans="1:10" s="15" customFormat="1" ht="25.5">
      <c r="A291" s="34" t="s">
        <v>72</v>
      </c>
      <c r="B291" s="13"/>
      <c r="C291" s="16">
        <v>79002</v>
      </c>
      <c r="D291" s="16">
        <v>99260</v>
      </c>
      <c r="E291" s="18" t="s">
        <v>71</v>
      </c>
      <c r="F291" s="49">
        <f>F292</f>
        <v>100</v>
      </c>
      <c r="G291" s="49">
        <f t="shared" si="103"/>
        <v>50</v>
      </c>
      <c r="H291" s="49">
        <f t="shared" si="103"/>
        <v>50</v>
      </c>
      <c r="I291" s="12"/>
      <c r="J291" s="61"/>
    </row>
    <row r="292" spans="1:10" s="15" customFormat="1" ht="25.5">
      <c r="A292" s="34" t="s">
        <v>73</v>
      </c>
      <c r="B292" s="13"/>
      <c r="C292" s="16">
        <v>79002</v>
      </c>
      <c r="D292" s="16">
        <v>99260</v>
      </c>
      <c r="E292" s="18" t="s">
        <v>47</v>
      </c>
      <c r="F292" s="81">
        <v>100</v>
      </c>
      <c r="G292" s="81">
        <v>50</v>
      </c>
      <c r="H292" s="81">
        <v>50</v>
      </c>
      <c r="I292" s="12" t="s">
        <v>68</v>
      </c>
      <c r="J292" s="61"/>
    </row>
    <row r="293" spans="1:10" s="15" customFormat="1" ht="51">
      <c r="A293" s="34" t="s">
        <v>132</v>
      </c>
      <c r="B293" s="13"/>
      <c r="C293" s="16">
        <v>79004</v>
      </c>
      <c r="D293" s="17" t="s">
        <v>18</v>
      </c>
      <c r="E293" s="18"/>
      <c r="F293" s="49">
        <f>F294</f>
        <v>150</v>
      </c>
      <c r="G293" s="49">
        <f t="shared" ref="G293:H295" si="104">G294</f>
        <v>0</v>
      </c>
      <c r="H293" s="49">
        <f t="shared" si="104"/>
        <v>0</v>
      </c>
      <c r="I293" s="12"/>
      <c r="J293" s="61"/>
    </row>
    <row r="294" spans="1:10" s="15" customFormat="1" ht="38.25">
      <c r="A294" s="34" t="s">
        <v>38</v>
      </c>
      <c r="B294" s="13"/>
      <c r="C294" s="16">
        <v>79004</v>
      </c>
      <c r="D294" s="16">
        <v>99310</v>
      </c>
      <c r="E294" s="18"/>
      <c r="F294" s="49">
        <f>F295</f>
        <v>150</v>
      </c>
      <c r="G294" s="49">
        <f t="shared" si="104"/>
        <v>0</v>
      </c>
      <c r="H294" s="49">
        <f t="shared" si="104"/>
        <v>0</v>
      </c>
      <c r="I294" s="12"/>
      <c r="J294" s="61"/>
    </row>
    <row r="295" spans="1:10" s="15" customFormat="1" ht="38.25">
      <c r="A295" s="34" t="s">
        <v>129</v>
      </c>
      <c r="B295" s="13"/>
      <c r="C295" s="16">
        <v>79004</v>
      </c>
      <c r="D295" s="16">
        <v>99310</v>
      </c>
      <c r="E295" s="18" t="s">
        <v>86</v>
      </c>
      <c r="F295" s="49">
        <f>F296</f>
        <v>150</v>
      </c>
      <c r="G295" s="49">
        <f t="shared" si="104"/>
        <v>0</v>
      </c>
      <c r="H295" s="49">
        <f t="shared" si="104"/>
        <v>0</v>
      </c>
      <c r="I295" s="12"/>
      <c r="J295" s="61"/>
    </row>
    <row r="296" spans="1:10" s="15" customFormat="1">
      <c r="A296" s="72" t="s">
        <v>89</v>
      </c>
      <c r="B296" s="13"/>
      <c r="C296" s="16">
        <v>79004</v>
      </c>
      <c r="D296" s="16">
        <v>99310</v>
      </c>
      <c r="E296" s="18" t="s">
        <v>87</v>
      </c>
      <c r="F296" s="81">
        <v>150</v>
      </c>
      <c r="G296" s="81">
        <v>0</v>
      </c>
      <c r="H296" s="81">
        <v>0</v>
      </c>
      <c r="I296" s="33" t="s">
        <v>68</v>
      </c>
      <c r="J296" s="61"/>
    </row>
    <row r="297" spans="1:10" s="15" customFormat="1" ht="25.5">
      <c r="A297" s="34" t="s">
        <v>133</v>
      </c>
      <c r="B297" s="13"/>
      <c r="C297" s="16">
        <v>79005</v>
      </c>
      <c r="D297" s="17" t="s">
        <v>18</v>
      </c>
      <c r="E297" s="18"/>
      <c r="F297" s="49">
        <f>F298</f>
        <v>50</v>
      </c>
      <c r="G297" s="49">
        <f t="shared" ref="G297:H299" si="105">G298</f>
        <v>0</v>
      </c>
      <c r="H297" s="49">
        <f t="shared" si="105"/>
        <v>0</v>
      </c>
      <c r="I297" s="12"/>
      <c r="J297" s="61"/>
    </row>
    <row r="298" spans="1:10" s="15" customFormat="1">
      <c r="A298" s="34" t="s">
        <v>134</v>
      </c>
      <c r="B298" s="13"/>
      <c r="C298" s="16">
        <v>79005</v>
      </c>
      <c r="D298" s="16">
        <v>99310</v>
      </c>
      <c r="E298" s="18"/>
      <c r="F298" s="49">
        <f>F299</f>
        <v>50</v>
      </c>
      <c r="G298" s="49">
        <f t="shared" si="105"/>
        <v>0</v>
      </c>
      <c r="H298" s="49">
        <f t="shared" si="105"/>
        <v>0</v>
      </c>
      <c r="I298" s="12"/>
      <c r="J298" s="61"/>
    </row>
    <row r="299" spans="1:10" s="15" customFormat="1" ht="25.5">
      <c r="A299" s="34" t="s">
        <v>72</v>
      </c>
      <c r="B299" s="13"/>
      <c r="C299" s="16">
        <v>79005</v>
      </c>
      <c r="D299" s="16">
        <v>99310</v>
      </c>
      <c r="E299" s="18" t="s">
        <v>71</v>
      </c>
      <c r="F299" s="49">
        <f>F300</f>
        <v>50</v>
      </c>
      <c r="G299" s="49">
        <f t="shared" si="105"/>
        <v>0</v>
      </c>
      <c r="H299" s="49">
        <f t="shared" si="105"/>
        <v>0</v>
      </c>
      <c r="I299" s="12"/>
      <c r="J299" s="61"/>
    </row>
    <row r="300" spans="1:10" s="15" customFormat="1" ht="25.5">
      <c r="A300" s="34" t="s">
        <v>73</v>
      </c>
      <c r="B300" s="13"/>
      <c r="C300" s="16">
        <v>79005</v>
      </c>
      <c r="D300" s="16">
        <v>99310</v>
      </c>
      <c r="E300" s="18" t="s">
        <v>47</v>
      </c>
      <c r="F300" s="81">
        <v>50</v>
      </c>
      <c r="G300" s="81">
        <v>0</v>
      </c>
      <c r="H300" s="81">
        <v>0</v>
      </c>
      <c r="I300" s="12" t="s">
        <v>68</v>
      </c>
      <c r="J300" s="61"/>
    </row>
    <row r="301" spans="1:10" ht="38.25">
      <c r="A301" s="39" t="s">
        <v>160</v>
      </c>
      <c r="B301" s="13">
        <v>7900000</v>
      </c>
      <c r="C301" s="11" t="s">
        <v>39</v>
      </c>
      <c r="D301" s="14" t="s">
        <v>18</v>
      </c>
      <c r="E301" s="11"/>
      <c r="F301" s="48">
        <f>F302++F306+F310+F314</f>
        <v>725</v>
      </c>
      <c r="G301" s="48">
        <f t="shared" ref="G301:H301" si="106">G302++G306+G310+G314</f>
        <v>0</v>
      </c>
      <c r="H301" s="48">
        <f t="shared" si="106"/>
        <v>0</v>
      </c>
      <c r="I301" s="12"/>
    </row>
    <row r="302" spans="1:10" ht="38.25">
      <c r="A302" s="34" t="s">
        <v>135</v>
      </c>
      <c r="B302" s="13"/>
      <c r="C302" s="16" t="s">
        <v>48</v>
      </c>
      <c r="D302" s="19" t="s">
        <v>18</v>
      </c>
      <c r="E302" s="18"/>
      <c r="F302" s="49">
        <f>F303</f>
        <v>200</v>
      </c>
      <c r="G302" s="49">
        <f t="shared" ref="G302:H304" si="107">G303</f>
        <v>0</v>
      </c>
      <c r="H302" s="49">
        <f t="shared" si="107"/>
        <v>0</v>
      </c>
      <c r="I302" s="12"/>
    </row>
    <row r="303" spans="1:10" ht="25.5">
      <c r="A303" s="34" t="s">
        <v>51</v>
      </c>
      <c r="B303" s="13"/>
      <c r="C303" s="16" t="s">
        <v>48</v>
      </c>
      <c r="D303" s="30">
        <v>99110</v>
      </c>
      <c r="E303" s="18"/>
      <c r="F303" s="49">
        <f>F304</f>
        <v>200</v>
      </c>
      <c r="G303" s="49">
        <f t="shared" si="107"/>
        <v>0</v>
      </c>
      <c r="H303" s="49">
        <f t="shared" si="107"/>
        <v>0</v>
      </c>
      <c r="I303" s="12"/>
    </row>
    <row r="304" spans="1:10" ht="25.5">
      <c r="A304" s="34" t="s">
        <v>72</v>
      </c>
      <c r="B304" s="13"/>
      <c r="C304" s="16" t="s">
        <v>48</v>
      </c>
      <c r="D304" s="30">
        <v>99110</v>
      </c>
      <c r="E304" s="18" t="s">
        <v>71</v>
      </c>
      <c r="F304" s="49">
        <f>F305</f>
        <v>200</v>
      </c>
      <c r="G304" s="49">
        <f t="shared" si="107"/>
        <v>0</v>
      </c>
      <c r="H304" s="49">
        <f t="shared" si="107"/>
        <v>0</v>
      </c>
      <c r="I304" s="12"/>
    </row>
    <row r="305" spans="1:9" ht="25.5">
      <c r="A305" s="34" t="s">
        <v>73</v>
      </c>
      <c r="B305" s="13"/>
      <c r="C305" s="16" t="s">
        <v>48</v>
      </c>
      <c r="D305" s="30">
        <v>99110</v>
      </c>
      <c r="E305" s="18" t="s">
        <v>47</v>
      </c>
      <c r="F305" s="81">
        <v>200</v>
      </c>
      <c r="G305" s="81">
        <v>0</v>
      </c>
      <c r="H305" s="81">
        <v>0</v>
      </c>
      <c r="I305" s="12" t="s">
        <v>68</v>
      </c>
    </row>
    <row r="306" spans="1:9" ht="25.5">
      <c r="A306" s="34" t="s">
        <v>136</v>
      </c>
      <c r="B306" s="13"/>
      <c r="C306" s="16" t="s">
        <v>49</v>
      </c>
      <c r="D306" s="19" t="s">
        <v>18</v>
      </c>
      <c r="E306" s="18"/>
      <c r="F306" s="49">
        <f>F307</f>
        <v>125</v>
      </c>
      <c r="G306" s="49">
        <f t="shared" ref="G306:H308" si="108">G307</f>
        <v>0</v>
      </c>
      <c r="H306" s="49">
        <f t="shared" si="108"/>
        <v>0</v>
      </c>
      <c r="I306" s="12"/>
    </row>
    <row r="307" spans="1:9" ht="25.5">
      <c r="A307" s="34" t="s">
        <v>52</v>
      </c>
      <c r="B307" s="13"/>
      <c r="C307" s="16" t="s">
        <v>49</v>
      </c>
      <c r="D307" s="30">
        <v>99110</v>
      </c>
      <c r="E307" s="18"/>
      <c r="F307" s="49">
        <f>F308</f>
        <v>125</v>
      </c>
      <c r="G307" s="49">
        <f t="shared" si="108"/>
        <v>0</v>
      </c>
      <c r="H307" s="49">
        <f t="shared" si="108"/>
        <v>0</v>
      </c>
      <c r="I307" s="12"/>
    </row>
    <row r="308" spans="1:9" ht="25.5">
      <c r="A308" s="34" t="s">
        <v>72</v>
      </c>
      <c r="B308" s="13"/>
      <c r="C308" s="16" t="s">
        <v>49</v>
      </c>
      <c r="D308" s="30">
        <v>99110</v>
      </c>
      <c r="E308" s="18" t="s">
        <v>71</v>
      </c>
      <c r="F308" s="49">
        <f>F309</f>
        <v>125</v>
      </c>
      <c r="G308" s="49">
        <f t="shared" si="108"/>
        <v>0</v>
      </c>
      <c r="H308" s="49">
        <f t="shared" si="108"/>
        <v>0</v>
      </c>
      <c r="I308" s="12"/>
    </row>
    <row r="309" spans="1:9" ht="25.5">
      <c r="A309" s="34" t="s">
        <v>73</v>
      </c>
      <c r="B309" s="13"/>
      <c r="C309" s="16" t="s">
        <v>49</v>
      </c>
      <c r="D309" s="30">
        <v>99110</v>
      </c>
      <c r="E309" s="18" t="s">
        <v>47</v>
      </c>
      <c r="F309" s="81">
        <v>125</v>
      </c>
      <c r="G309" s="81">
        <v>0</v>
      </c>
      <c r="H309" s="81">
        <v>0</v>
      </c>
      <c r="I309" s="12" t="s">
        <v>68</v>
      </c>
    </row>
    <row r="310" spans="1:9" ht="38.25">
      <c r="A310" s="34" t="s">
        <v>137</v>
      </c>
      <c r="B310" s="13"/>
      <c r="C310" s="16" t="s">
        <v>50</v>
      </c>
      <c r="D310" s="19" t="s">
        <v>18</v>
      </c>
      <c r="E310" s="18"/>
      <c r="F310" s="49">
        <f>F311</f>
        <v>200</v>
      </c>
      <c r="G310" s="49">
        <f t="shared" ref="G310:H310" si="109">G311</f>
        <v>0</v>
      </c>
      <c r="H310" s="49">
        <f t="shared" si="109"/>
        <v>0</v>
      </c>
      <c r="I310" s="12"/>
    </row>
    <row r="311" spans="1:9" ht="51">
      <c r="A311" s="34" t="s">
        <v>177</v>
      </c>
      <c r="B311" s="13"/>
      <c r="C311" s="16" t="s">
        <v>50</v>
      </c>
      <c r="D311" s="30" t="s">
        <v>174</v>
      </c>
      <c r="E311" s="18"/>
      <c r="F311" s="49">
        <f t="shared" ref="F311:H312" si="110">F312</f>
        <v>200</v>
      </c>
      <c r="G311" s="49">
        <f t="shared" si="110"/>
        <v>0</v>
      </c>
      <c r="H311" s="49">
        <f t="shared" si="110"/>
        <v>0</v>
      </c>
      <c r="I311" s="12"/>
    </row>
    <row r="312" spans="1:9" ht="25.5">
      <c r="A312" s="34" t="s">
        <v>72</v>
      </c>
      <c r="B312" s="13"/>
      <c r="C312" s="16" t="s">
        <v>50</v>
      </c>
      <c r="D312" s="30" t="s">
        <v>174</v>
      </c>
      <c r="E312" s="18" t="s">
        <v>71</v>
      </c>
      <c r="F312" s="49">
        <f t="shared" si="110"/>
        <v>200</v>
      </c>
      <c r="G312" s="49">
        <f t="shared" si="110"/>
        <v>0</v>
      </c>
      <c r="H312" s="49">
        <f t="shared" si="110"/>
        <v>0</v>
      </c>
      <c r="I312" s="12"/>
    </row>
    <row r="313" spans="1:9" ht="25.5">
      <c r="A313" s="34" t="s">
        <v>73</v>
      </c>
      <c r="B313" s="13"/>
      <c r="C313" s="16" t="s">
        <v>50</v>
      </c>
      <c r="D313" s="30" t="s">
        <v>174</v>
      </c>
      <c r="E313" s="18" t="s">
        <v>47</v>
      </c>
      <c r="F313" s="81">
        <v>200</v>
      </c>
      <c r="G313" s="81">
        <v>0</v>
      </c>
      <c r="H313" s="81">
        <v>0</v>
      </c>
      <c r="I313" s="12" t="s">
        <v>68</v>
      </c>
    </row>
    <row r="314" spans="1:9" ht="38.25">
      <c r="A314" s="34" t="s">
        <v>138</v>
      </c>
      <c r="B314" s="13"/>
      <c r="C314" s="16" t="s">
        <v>55</v>
      </c>
      <c r="D314" s="19" t="s">
        <v>18</v>
      </c>
      <c r="E314" s="18"/>
      <c r="F314" s="49">
        <f>F315</f>
        <v>200</v>
      </c>
      <c r="G314" s="49">
        <f t="shared" ref="G314:H316" si="111">G315</f>
        <v>0</v>
      </c>
      <c r="H314" s="49">
        <f t="shared" si="111"/>
        <v>0</v>
      </c>
      <c r="I314" s="12"/>
    </row>
    <row r="315" spans="1:9" ht="25.5">
      <c r="A315" s="34" t="s">
        <v>56</v>
      </c>
      <c r="B315" s="13"/>
      <c r="C315" s="16" t="s">
        <v>55</v>
      </c>
      <c r="D315" s="30">
        <v>99110</v>
      </c>
      <c r="E315" s="18"/>
      <c r="F315" s="49">
        <f>F316</f>
        <v>200</v>
      </c>
      <c r="G315" s="49">
        <f t="shared" si="111"/>
        <v>0</v>
      </c>
      <c r="H315" s="49">
        <f t="shared" si="111"/>
        <v>0</v>
      </c>
      <c r="I315" s="12"/>
    </row>
    <row r="316" spans="1:9" ht="25.5">
      <c r="A316" s="34" t="s">
        <v>72</v>
      </c>
      <c r="B316" s="13"/>
      <c r="C316" s="16" t="s">
        <v>55</v>
      </c>
      <c r="D316" s="30">
        <v>99110</v>
      </c>
      <c r="E316" s="18" t="s">
        <v>71</v>
      </c>
      <c r="F316" s="49">
        <f>F317</f>
        <v>200</v>
      </c>
      <c r="G316" s="49">
        <f t="shared" si="111"/>
        <v>0</v>
      </c>
      <c r="H316" s="49">
        <f t="shared" si="111"/>
        <v>0</v>
      </c>
      <c r="I316" s="12"/>
    </row>
    <row r="317" spans="1:9" ht="25.5">
      <c r="A317" s="34" t="s">
        <v>73</v>
      </c>
      <c r="B317" s="13"/>
      <c r="C317" s="16" t="s">
        <v>55</v>
      </c>
      <c r="D317" s="30">
        <v>99110</v>
      </c>
      <c r="E317" s="18" t="s">
        <v>47</v>
      </c>
      <c r="F317" s="81">
        <v>200</v>
      </c>
      <c r="G317" s="81">
        <v>0</v>
      </c>
      <c r="H317" s="81">
        <v>0</v>
      </c>
      <c r="I317" s="12" t="s">
        <v>68</v>
      </c>
    </row>
    <row r="318" spans="1:9">
      <c r="A318" s="34" t="s">
        <v>139</v>
      </c>
      <c r="B318" s="13"/>
      <c r="C318" s="30">
        <v>99300</v>
      </c>
      <c r="D318" s="19" t="s">
        <v>18</v>
      </c>
      <c r="E318" s="18"/>
      <c r="F318" s="49">
        <f>F322+F319</f>
        <v>79.400000000000006</v>
      </c>
      <c r="G318" s="49">
        <f t="shared" ref="G318:H318" si="112">G322+G319</f>
        <v>79.400000000000006</v>
      </c>
      <c r="H318" s="49">
        <f t="shared" si="112"/>
        <v>79.400000000000006</v>
      </c>
      <c r="I318" s="12"/>
    </row>
    <row r="319" spans="1:9" ht="51">
      <c r="A319" s="67" t="s">
        <v>212</v>
      </c>
      <c r="B319" s="78"/>
      <c r="C319" s="79">
        <v>99300</v>
      </c>
      <c r="D319" s="80">
        <v>51200</v>
      </c>
      <c r="E319" s="71"/>
      <c r="F319" s="49">
        <f>F320</f>
        <v>0</v>
      </c>
      <c r="G319" s="49">
        <f t="shared" ref="G319:H319" si="113">G320</f>
        <v>0</v>
      </c>
      <c r="H319" s="49">
        <f t="shared" si="113"/>
        <v>0</v>
      </c>
      <c r="I319" s="12"/>
    </row>
    <row r="320" spans="1:9" ht="25.5">
      <c r="A320" s="67" t="s">
        <v>72</v>
      </c>
      <c r="B320" s="78"/>
      <c r="C320" s="79">
        <v>99300</v>
      </c>
      <c r="D320" s="80">
        <v>51200</v>
      </c>
      <c r="E320" s="71" t="s">
        <v>71</v>
      </c>
      <c r="F320" s="49">
        <f>F321</f>
        <v>0</v>
      </c>
      <c r="G320" s="49">
        <f t="shared" ref="G320:H320" si="114">G321</f>
        <v>0</v>
      </c>
      <c r="H320" s="49">
        <f t="shared" si="114"/>
        <v>0</v>
      </c>
      <c r="I320" s="12"/>
    </row>
    <row r="321" spans="1:10" ht="25.5">
      <c r="A321" s="67" t="s">
        <v>73</v>
      </c>
      <c r="B321" s="78"/>
      <c r="C321" s="79">
        <v>99300</v>
      </c>
      <c r="D321" s="80">
        <v>51200</v>
      </c>
      <c r="E321" s="71" t="s">
        <v>47</v>
      </c>
      <c r="F321" s="47"/>
      <c r="G321" s="47"/>
      <c r="H321" s="47"/>
      <c r="I321" s="12"/>
    </row>
    <row r="322" spans="1:10" ht="61.5" customHeight="1">
      <c r="A322" s="34" t="s">
        <v>173</v>
      </c>
      <c r="B322" s="13"/>
      <c r="C322" s="30">
        <v>99300</v>
      </c>
      <c r="D322" s="19" t="s">
        <v>171</v>
      </c>
      <c r="E322" s="18"/>
      <c r="F322" s="49">
        <f t="shared" ref="F322:H323" si="115">F323</f>
        <v>79.400000000000006</v>
      </c>
      <c r="G322" s="49">
        <f t="shared" si="115"/>
        <v>79.400000000000006</v>
      </c>
      <c r="H322" s="49">
        <f t="shared" si="115"/>
        <v>79.400000000000006</v>
      </c>
      <c r="I322" s="12"/>
    </row>
    <row r="323" spans="1:10" ht="25.5">
      <c r="A323" s="34" t="s">
        <v>72</v>
      </c>
      <c r="B323" s="13"/>
      <c r="C323" s="30">
        <v>99300</v>
      </c>
      <c r="D323" s="19" t="s">
        <v>171</v>
      </c>
      <c r="E323" s="18" t="s">
        <v>71</v>
      </c>
      <c r="F323" s="49">
        <f t="shared" si="115"/>
        <v>79.400000000000006</v>
      </c>
      <c r="G323" s="49">
        <f t="shared" si="115"/>
        <v>79.400000000000006</v>
      </c>
      <c r="H323" s="49">
        <f t="shared" si="115"/>
        <v>79.400000000000006</v>
      </c>
      <c r="I323" s="12"/>
    </row>
    <row r="324" spans="1:10" ht="25.5">
      <c r="A324" s="34" t="s">
        <v>73</v>
      </c>
      <c r="B324" s="36"/>
      <c r="C324" s="30">
        <v>99300</v>
      </c>
      <c r="D324" s="19" t="s">
        <v>171</v>
      </c>
      <c r="E324" s="18" t="s">
        <v>47</v>
      </c>
      <c r="F324" s="84">
        <v>79.400000000000006</v>
      </c>
      <c r="G324" s="84">
        <v>79.400000000000006</v>
      </c>
      <c r="H324" s="84">
        <v>79.400000000000006</v>
      </c>
      <c r="I324" s="12" t="s">
        <v>68</v>
      </c>
    </row>
    <row r="325" spans="1:10">
      <c r="A325" s="34" t="s">
        <v>141</v>
      </c>
      <c r="B325" s="13"/>
      <c r="C325" s="30">
        <v>99400</v>
      </c>
      <c r="D325" s="19" t="s">
        <v>18</v>
      </c>
      <c r="E325" s="18"/>
      <c r="F325" s="49">
        <f>F326</f>
        <v>300</v>
      </c>
      <c r="G325" s="49">
        <f t="shared" ref="G325:H327" si="116">G326</f>
        <v>80</v>
      </c>
      <c r="H325" s="49">
        <f t="shared" si="116"/>
        <v>80</v>
      </c>
      <c r="I325" s="12"/>
    </row>
    <row r="326" spans="1:10" ht="25.5">
      <c r="A326" s="34" t="s">
        <v>142</v>
      </c>
      <c r="B326" s="13"/>
      <c r="C326" s="30">
        <v>99400</v>
      </c>
      <c r="D326" s="19" t="s">
        <v>27</v>
      </c>
      <c r="E326" s="18"/>
      <c r="F326" s="49">
        <f>F327</f>
        <v>300</v>
      </c>
      <c r="G326" s="49">
        <f t="shared" si="116"/>
        <v>80</v>
      </c>
      <c r="H326" s="49">
        <f t="shared" si="116"/>
        <v>80</v>
      </c>
      <c r="I326" s="12"/>
    </row>
    <row r="327" spans="1:10">
      <c r="A327" s="34" t="s">
        <v>76</v>
      </c>
      <c r="B327" s="13"/>
      <c r="C327" s="30">
        <v>99400</v>
      </c>
      <c r="D327" s="19" t="s">
        <v>27</v>
      </c>
      <c r="E327" s="18" t="s">
        <v>74</v>
      </c>
      <c r="F327" s="49">
        <f>F328</f>
        <v>300</v>
      </c>
      <c r="G327" s="49">
        <f t="shared" si="116"/>
        <v>80</v>
      </c>
      <c r="H327" s="49">
        <f t="shared" si="116"/>
        <v>80</v>
      </c>
      <c r="I327" s="12"/>
    </row>
    <row r="328" spans="1:10">
      <c r="A328" s="34" t="s">
        <v>143</v>
      </c>
      <c r="B328" s="13"/>
      <c r="C328" s="30">
        <v>99400</v>
      </c>
      <c r="D328" s="19" t="s">
        <v>27</v>
      </c>
      <c r="E328" s="18" t="s">
        <v>140</v>
      </c>
      <c r="F328" s="82">
        <v>300</v>
      </c>
      <c r="G328" s="82">
        <v>80</v>
      </c>
      <c r="H328" s="82">
        <v>80</v>
      </c>
      <c r="I328" s="12" t="s">
        <v>68</v>
      </c>
    </row>
    <row r="329" spans="1:10" ht="25.5">
      <c r="A329" s="34" t="s">
        <v>146</v>
      </c>
      <c r="B329" s="13"/>
      <c r="C329" s="30">
        <v>95000</v>
      </c>
      <c r="D329" s="19" t="s">
        <v>18</v>
      </c>
      <c r="E329" s="18"/>
      <c r="F329" s="49">
        <f>F330</f>
        <v>7</v>
      </c>
      <c r="G329" s="49">
        <f t="shared" ref="G329:H331" si="117">G330</f>
        <v>6.9</v>
      </c>
      <c r="H329" s="49">
        <f t="shared" si="117"/>
        <v>6.2</v>
      </c>
      <c r="I329" s="12"/>
    </row>
    <row r="330" spans="1:10">
      <c r="A330" s="34" t="s">
        <v>12</v>
      </c>
      <c r="B330" s="13"/>
      <c r="C330" s="30">
        <v>95000</v>
      </c>
      <c r="D330" s="19" t="s">
        <v>20</v>
      </c>
      <c r="E330" s="18"/>
      <c r="F330" s="49">
        <f>F331</f>
        <v>7</v>
      </c>
      <c r="G330" s="49">
        <f t="shared" si="117"/>
        <v>6.9</v>
      </c>
      <c r="H330" s="49">
        <f t="shared" si="117"/>
        <v>6.2</v>
      </c>
      <c r="I330" s="12"/>
    </row>
    <row r="331" spans="1:10" ht="25.5">
      <c r="A331" s="34" t="s">
        <v>147</v>
      </c>
      <c r="B331" s="13"/>
      <c r="C331" s="30">
        <v>95000</v>
      </c>
      <c r="D331" s="19" t="s">
        <v>20</v>
      </c>
      <c r="E331" s="18" t="s">
        <v>144</v>
      </c>
      <c r="F331" s="49">
        <f>F332</f>
        <v>7</v>
      </c>
      <c r="G331" s="49">
        <f t="shared" si="117"/>
        <v>6.9</v>
      </c>
      <c r="H331" s="49">
        <f t="shared" si="117"/>
        <v>6.2</v>
      </c>
      <c r="I331" s="12"/>
    </row>
    <row r="332" spans="1:10">
      <c r="A332" s="34" t="s">
        <v>12</v>
      </c>
      <c r="B332" s="13"/>
      <c r="C332" s="30">
        <v>95000</v>
      </c>
      <c r="D332" s="19" t="s">
        <v>20</v>
      </c>
      <c r="E332" s="18" t="s">
        <v>145</v>
      </c>
      <c r="F332" s="82">
        <v>7</v>
      </c>
      <c r="G332" s="82">
        <v>6.9</v>
      </c>
      <c r="H332" s="82">
        <v>6.2</v>
      </c>
      <c r="I332" s="12" t="s">
        <v>68</v>
      </c>
    </row>
    <row r="333" spans="1:10" s="15" customFormat="1">
      <c r="A333" s="39" t="s">
        <v>46</v>
      </c>
      <c r="B333" s="25"/>
      <c r="C333" s="11"/>
      <c r="D333" s="14"/>
      <c r="E333" s="11"/>
      <c r="F333" s="54"/>
      <c r="G333" s="85">
        <v>2538.9</v>
      </c>
      <c r="H333" s="85">
        <v>5261.4</v>
      </c>
      <c r="I333" s="12" t="s">
        <v>68</v>
      </c>
      <c r="J333" s="61"/>
    </row>
    <row r="334" spans="1:10" s="15" customFormat="1">
      <c r="A334" s="58"/>
      <c r="B334" s="25"/>
      <c r="C334" s="26"/>
      <c r="D334" s="27"/>
      <c r="E334" s="26"/>
      <c r="F334" s="28"/>
      <c r="G334" s="28"/>
      <c r="H334" s="28"/>
      <c r="I334" s="12"/>
      <c r="J334" s="61"/>
    </row>
    <row r="335" spans="1:10" s="15" customFormat="1">
      <c r="A335" s="58"/>
      <c r="B335" s="25"/>
      <c r="C335" s="26"/>
      <c r="D335" s="27"/>
      <c r="E335" s="26"/>
      <c r="F335" s="28"/>
      <c r="G335" s="28"/>
      <c r="H335" s="28"/>
      <c r="I335" s="12"/>
      <c r="J335" s="61"/>
    </row>
    <row r="336" spans="1:10" s="15" customFormat="1">
      <c r="A336" s="58"/>
      <c r="B336" s="25"/>
      <c r="C336" s="26"/>
      <c r="D336" s="27"/>
      <c r="E336" s="26"/>
      <c r="F336" s="28"/>
      <c r="G336" s="28"/>
      <c r="H336" s="28"/>
      <c r="I336" s="12"/>
      <c r="J336" s="61"/>
    </row>
    <row r="339" spans="1:9">
      <c r="A339" s="59"/>
      <c r="B339" s="15"/>
      <c r="C339" s="15"/>
      <c r="D339" s="15"/>
      <c r="E339" s="15"/>
      <c r="F339" s="29"/>
      <c r="G339" s="29"/>
      <c r="H339" s="29"/>
      <c r="I339" s="29"/>
    </row>
    <row r="348" spans="1:9">
      <c r="A348" s="60"/>
    </row>
    <row r="351" spans="1:9">
      <c r="A351" s="60"/>
    </row>
    <row r="356" spans="1:1">
      <c r="A356" s="60"/>
    </row>
  </sheetData>
  <autoFilter ref="A8:J333"/>
  <mergeCells count="13">
    <mergeCell ref="F2:H2"/>
    <mergeCell ref="F3:H3"/>
    <mergeCell ref="F4:H4"/>
    <mergeCell ref="G7:G8"/>
    <mergeCell ref="H7:H8"/>
    <mergeCell ref="A5:H5"/>
    <mergeCell ref="G6:H6"/>
    <mergeCell ref="F7:F8"/>
    <mergeCell ref="C6:D6"/>
    <mergeCell ref="A7:A8"/>
    <mergeCell ref="C7:D7"/>
    <mergeCell ref="E7:E8"/>
    <mergeCell ref="B7:B8"/>
  </mergeCells>
  <phoneticPr fontId="0" type="noConversion"/>
  <pageMargins left="0.51181102362204722" right="0.15748031496062992" top="0.31496062992125984" bottom="0.31496062992125984" header="0.31496062992125984" footer="0.31496062992125984"/>
  <pageSetup paperSize="9" scale="91" fitToHeight="12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2023-11-02T08:02:42Z</cp:lastPrinted>
  <dcterms:created xsi:type="dcterms:W3CDTF">2014-11-10T14:48:23Z</dcterms:created>
  <dcterms:modified xsi:type="dcterms:W3CDTF">2023-11-02T09:22:23Z</dcterms:modified>
</cp:coreProperties>
</file>