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 tabRatio="601"/>
  </bookViews>
  <sheets>
    <sheet name="Лист1" sheetId="1" r:id="rId1"/>
  </sheets>
  <definedNames>
    <definedName name="_xlnm._FilterDatabase" localSheetId="0" hidden="1">Лист1!$A$8:$K$417</definedName>
    <definedName name="_xlnm.Print_Area" localSheetId="0">Лист1!$A$1:$I$419</definedName>
  </definedNames>
  <calcPr calcId="124519"/>
</workbook>
</file>

<file path=xl/calcChain.xml><?xml version="1.0" encoding="utf-8"?>
<calcChain xmlns="http://schemas.openxmlformats.org/spreadsheetml/2006/main">
  <c r="H348" i="1"/>
  <c r="I348"/>
  <c r="G347"/>
  <c r="G346" s="1"/>
  <c r="F347"/>
  <c r="F346" s="1"/>
  <c r="H345"/>
  <c r="I345"/>
  <c r="G344"/>
  <c r="G343" s="1"/>
  <c r="F344"/>
  <c r="F343" s="1"/>
  <c r="G249"/>
  <c r="G248" s="1"/>
  <c r="G247" s="1"/>
  <c r="G245"/>
  <c r="G244" s="1"/>
  <c r="G243" s="1"/>
  <c r="G241"/>
  <c r="G240" s="1"/>
  <c r="G239" s="1"/>
  <c r="G155"/>
  <c r="G147"/>
  <c r="G140"/>
  <c r="G138"/>
  <c r="G137" s="1"/>
  <c r="G132"/>
  <c r="G24"/>
  <c r="G23" s="1"/>
  <c r="F24"/>
  <c r="F23" s="1"/>
  <c r="H25"/>
  <c r="I25"/>
  <c r="G62"/>
  <c r="G56"/>
  <c r="G51"/>
  <c r="G45"/>
  <c r="G44" s="1"/>
  <c r="G43" s="1"/>
  <c r="G41"/>
  <c r="G40" s="1"/>
  <c r="G39" s="1"/>
  <c r="G37"/>
  <c r="G36" s="1"/>
  <c r="G35" s="1"/>
  <c r="G33"/>
  <c r="G32" s="1"/>
  <c r="G30"/>
  <c r="G28"/>
  <c r="G21"/>
  <c r="G19"/>
  <c r="G16"/>
  <c r="G13"/>
  <c r="G12" s="1"/>
  <c r="G407"/>
  <c r="G406" s="1"/>
  <c r="F407"/>
  <c r="F406" s="1"/>
  <c r="H409"/>
  <c r="I409"/>
  <c r="G281"/>
  <c r="G280" s="1"/>
  <c r="G284"/>
  <c r="G283" s="1"/>
  <c r="F284"/>
  <c r="F283" s="1"/>
  <c r="F281"/>
  <c r="F280" s="1"/>
  <c r="H282"/>
  <c r="I282"/>
  <c r="H285"/>
  <c r="I285"/>
  <c r="G237"/>
  <c r="G236" s="1"/>
  <c r="F237"/>
  <c r="H238"/>
  <c r="I238"/>
  <c r="G204"/>
  <c r="G203" s="1"/>
  <c r="F204"/>
  <c r="F203" s="1"/>
  <c r="H205"/>
  <c r="I205"/>
  <c r="G177"/>
  <c r="G176" s="1"/>
  <c r="F177"/>
  <c r="F176" s="1"/>
  <c r="H178"/>
  <c r="I178"/>
  <c r="G111"/>
  <c r="G110" s="1"/>
  <c r="F111"/>
  <c r="F110" s="1"/>
  <c r="F109" s="1"/>
  <c r="H112"/>
  <c r="I112"/>
  <c r="G107"/>
  <c r="G106" s="1"/>
  <c r="G105" s="1"/>
  <c r="F107"/>
  <c r="F106" s="1"/>
  <c r="F105" s="1"/>
  <c r="H108"/>
  <c r="I108"/>
  <c r="G102"/>
  <c r="G101" s="1"/>
  <c r="G100" s="1"/>
  <c r="F102"/>
  <c r="F101" s="1"/>
  <c r="F100" s="1"/>
  <c r="H103"/>
  <c r="I103"/>
  <c r="G75"/>
  <c r="F75"/>
  <c r="H76"/>
  <c r="I76"/>
  <c r="G53"/>
  <c r="F53"/>
  <c r="H54"/>
  <c r="I54"/>
  <c r="F45"/>
  <c r="F44" s="1"/>
  <c r="F43" s="1"/>
  <c r="I47"/>
  <c r="H346" l="1"/>
  <c r="I346"/>
  <c r="H343"/>
  <c r="I347"/>
  <c r="I344"/>
  <c r="I343"/>
  <c r="H344"/>
  <c r="H347"/>
  <c r="H284"/>
  <c r="H24"/>
  <c r="G50"/>
  <c r="I23"/>
  <c r="I24"/>
  <c r="H23"/>
  <c r="F279"/>
  <c r="G15"/>
  <c r="G11" s="1"/>
  <c r="G27"/>
  <c r="G26" s="1"/>
  <c r="I284"/>
  <c r="H237"/>
  <c r="H281"/>
  <c r="G279"/>
  <c r="H279" s="1"/>
  <c r="H280"/>
  <c r="I111"/>
  <c r="F236"/>
  <c r="I236" s="1"/>
  <c r="I281"/>
  <c r="H283"/>
  <c r="I283"/>
  <c r="I279"/>
  <c r="I280"/>
  <c r="H236"/>
  <c r="I237"/>
  <c r="H204"/>
  <c r="I204"/>
  <c r="H203"/>
  <c r="I203"/>
  <c r="H176"/>
  <c r="I176"/>
  <c r="I177"/>
  <c r="H177"/>
  <c r="G109"/>
  <c r="I109" s="1"/>
  <c r="I110"/>
  <c r="H111"/>
  <c r="H110"/>
  <c r="H75"/>
  <c r="I102"/>
  <c r="H107"/>
  <c r="I107"/>
  <c r="H105"/>
  <c r="I105"/>
  <c r="I106"/>
  <c r="H106"/>
  <c r="H53"/>
  <c r="I75"/>
  <c r="H102"/>
  <c r="H100"/>
  <c r="I100"/>
  <c r="I101"/>
  <c r="H101"/>
  <c r="I53"/>
  <c r="G10" l="1"/>
  <c r="H109"/>
  <c r="H406" l="1"/>
  <c r="I406"/>
  <c r="H407"/>
  <c r="I407"/>
  <c r="H408"/>
  <c r="I408"/>
  <c r="H144"/>
  <c r="I144"/>
  <c r="G143"/>
  <c r="F143"/>
  <c r="F142" s="1"/>
  <c r="G142"/>
  <c r="G136" s="1"/>
  <c r="F30"/>
  <c r="H31"/>
  <c r="I31"/>
  <c r="H30" l="1"/>
  <c r="H142"/>
  <c r="H143"/>
  <c r="I143"/>
  <c r="I142"/>
  <c r="I30"/>
  <c r="G265" l="1"/>
  <c r="G264" s="1"/>
  <c r="G261"/>
  <c r="G260" s="1"/>
  <c r="G259" s="1"/>
  <c r="G256"/>
  <c r="G255" s="1"/>
  <c r="G253"/>
  <c r="G252" s="1"/>
  <c r="G234"/>
  <c r="G233" s="1"/>
  <c r="G231"/>
  <c r="G230" s="1"/>
  <c r="G229" s="1"/>
  <c r="G227"/>
  <c r="G226" s="1"/>
  <c r="G225" s="1"/>
  <c r="G223"/>
  <c r="G222" s="1"/>
  <c r="G220"/>
  <c r="G219" s="1"/>
  <c r="G216"/>
  <c r="G214"/>
  <c r="G211"/>
  <c r="G210" s="1"/>
  <c r="G208"/>
  <c r="G207" s="1"/>
  <c r="G201"/>
  <c r="G200" s="1"/>
  <c r="G198"/>
  <c r="G197" s="1"/>
  <c r="G268"/>
  <c r="G267" s="1"/>
  <c r="G273"/>
  <c r="G272" s="1"/>
  <c r="G271" s="1"/>
  <c r="G277"/>
  <c r="G276" s="1"/>
  <c r="G275" s="1"/>
  <c r="G288"/>
  <c r="G287" s="1"/>
  <c r="G286" s="1"/>
  <c r="G292"/>
  <c r="G171"/>
  <c r="G170" s="1"/>
  <c r="G167"/>
  <c r="G166" s="1"/>
  <c r="G165" s="1"/>
  <c r="F256"/>
  <c r="F255" s="1"/>
  <c r="F253"/>
  <c r="F249"/>
  <c r="F248" s="1"/>
  <c r="F247" s="1"/>
  <c r="H250"/>
  <c r="I250"/>
  <c r="H254"/>
  <c r="I254"/>
  <c r="H257"/>
  <c r="I257"/>
  <c r="G334"/>
  <c r="F334"/>
  <c r="F333" s="1"/>
  <c r="F332" s="1"/>
  <c r="I335"/>
  <c r="H335"/>
  <c r="G196" l="1"/>
  <c r="G213"/>
  <c r="G206" s="1"/>
  <c r="G270"/>
  <c r="G263"/>
  <c r="G251"/>
  <c r="G218"/>
  <c r="H256"/>
  <c r="H253"/>
  <c r="I253"/>
  <c r="F252"/>
  <c r="H252" s="1"/>
  <c r="H249"/>
  <c r="I255"/>
  <c r="H255"/>
  <c r="I256"/>
  <c r="I248"/>
  <c r="H248"/>
  <c r="I249"/>
  <c r="I334"/>
  <c r="H334"/>
  <c r="G333"/>
  <c r="F268"/>
  <c r="F267" s="1"/>
  <c r="H269"/>
  <c r="I269"/>
  <c r="H228"/>
  <c r="I228"/>
  <c r="F227"/>
  <c r="F223"/>
  <c r="F222" s="1"/>
  <c r="H224"/>
  <c r="I224"/>
  <c r="F140"/>
  <c r="H141"/>
  <c r="I141"/>
  <c r="G195" l="1"/>
  <c r="G258"/>
  <c r="F251"/>
  <c r="I252"/>
  <c r="I247"/>
  <c r="H247"/>
  <c r="H333"/>
  <c r="G332"/>
  <c r="I333"/>
  <c r="H227"/>
  <c r="I267"/>
  <c r="H267"/>
  <c r="I268"/>
  <c r="H268"/>
  <c r="I227"/>
  <c r="F226"/>
  <c r="I223"/>
  <c r="H222"/>
  <c r="H223"/>
  <c r="I222"/>
  <c r="H140"/>
  <c r="I140"/>
  <c r="H251" l="1"/>
  <c r="I251"/>
  <c r="H332"/>
  <c r="I332"/>
  <c r="I226"/>
  <c r="F225"/>
  <c r="H226"/>
  <c r="I225" l="1"/>
  <c r="H225"/>
  <c r="H47" l="1"/>
  <c r="I43" l="1"/>
  <c r="H45"/>
  <c r="H44"/>
  <c r="H43"/>
  <c r="I45"/>
  <c r="I44"/>
  <c r="G149" l="1"/>
  <c r="F149"/>
  <c r="H150"/>
  <c r="I150"/>
  <c r="H149" l="1"/>
  <c r="I149"/>
  <c r="I266"/>
  <c r="G377"/>
  <c r="G376" s="1"/>
  <c r="G373"/>
  <c r="G372" s="1"/>
  <c r="G371" s="1"/>
  <c r="G369"/>
  <c r="G368" s="1"/>
  <c r="G367" s="1"/>
  <c r="G351"/>
  <c r="G350" s="1"/>
  <c r="G349" s="1"/>
  <c r="G341"/>
  <c r="G340" s="1"/>
  <c r="G338"/>
  <c r="G337" s="1"/>
  <c r="G330"/>
  <c r="G329" s="1"/>
  <c r="G327"/>
  <c r="G326" s="1"/>
  <c r="G323"/>
  <c r="G322" s="1"/>
  <c r="G321" s="1"/>
  <c r="G319"/>
  <c r="G317"/>
  <c r="G315"/>
  <c r="G313"/>
  <c r="G309"/>
  <c r="G308" s="1"/>
  <c r="G307" s="1"/>
  <c r="F171"/>
  <c r="F170" s="1"/>
  <c r="F167"/>
  <c r="F166" s="1"/>
  <c r="F165" s="1"/>
  <c r="G174"/>
  <c r="G173" s="1"/>
  <c r="G169" s="1"/>
  <c r="H399"/>
  <c r="I399"/>
  <c r="G398"/>
  <c r="F398"/>
  <c r="G397"/>
  <c r="F397"/>
  <c r="F351"/>
  <c r="F350" s="1"/>
  <c r="F349" s="1"/>
  <c r="H352"/>
  <c r="I352"/>
  <c r="H14"/>
  <c r="H18"/>
  <c r="H22"/>
  <c r="H34"/>
  <c r="H38"/>
  <c r="H42"/>
  <c r="H57"/>
  <c r="H59"/>
  <c r="H65"/>
  <c r="H71"/>
  <c r="H82"/>
  <c r="H86"/>
  <c r="H91"/>
  <c r="H95"/>
  <c r="H97"/>
  <c r="H99"/>
  <c r="H124"/>
  <c r="H128"/>
  <c r="H133"/>
  <c r="H135"/>
  <c r="H158"/>
  <c r="H162"/>
  <c r="H168"/>
  <c r="H172"/>
  <c r="H175"/>
  <c r="H182"/>
  <c r="H185"/>
  <c r="H191"/>
  <c r="H194"/>
  <c r="H199"/>
  <c r="H202"/>
  <c r="H209"/>
  <c r="H212"/>
  <c r="H217"/>
  <c r="H221"/>
  <c r="H232"/>
  <c r="H235"/>
  <c r="H242"/>
  <c r="H246"/>
  <c r="H262"/>
  <c r="H266"/>
  <c r="H274"/>
  <c r="H278"/>
  <c r="H289"/>
  <c r="H293"/>
  <c r="H295"/>
  <c r="H297"/>
  <c r="H301"/>
  <c r="H305"/>
  <c r="H310"/>
  <c r="H314"/>
  <c r="H316"/>
  <c r="H318"/>
  <c r="H320"/>
  <c r="H324"/>
  <c r="H328"/>
  <c r="H331"/>
  <c r="H339"/>
  <c r="H342"/>
  <c r="H357"/>
  <c r="H361"/>
  <c r="H365"/>
  <c r="H374"/>
  <c r="H378"/>
  <c r="H384"/>
  <c r="H387"/>
  <c r="H391"/>
  <c r="H395"/>
  <c r="H402"/>
  <c r="H405"/>
  <c r="H413"/>
  <c r="H417"/>
  <c r="G336" l="1"/>
  <c r="G312"/>
  <c r="G311" s="1"/>
  <c r="G325"/>
  <c r="I349"/>
  <c r="I351"/>
  <c r="I350"/>
  <c r="H397"/>
  <c r="H398"/>
  <c r="H349"/>
  <c r="H350"/>
  <c r="H351"/>
  <c r="I398"/>
  <c r="I397"/>
  <c r="I378"/>
  <c r="F377"/>
  <c r="F376" s="1"/>
  <c r="F265"/>
  <c r="F264" s="1"/>
  <c r="F263" s="1"/>
  <c r="I232"/>
  <c r="I235"/>
  <c r="F234"/>
  <c r="F233" s="1"/>
  <c r="F231"/>
  <c r="F230" s="1"/>
  <c r="F229" l="1"/>
  <c r="G306"/>
  <c r="I264"/>
  <c r="I265"/>
  <c r="H231"/>
  <c r="H233"/>
  <c r="H234"/>
  <c r="H264"/>
  <c r="H265"/>
  <c r="H376"/>
  <c r="H377"/>
  <c r="I231"/>
  <c r="I233"/>
  <c r="I234"/>
  <c r="I376"/>
  <c r="I377"/>
  <c r="H230" l="1"/>
  <c r="I263"/>
  <c r="I230"/>
  <c r="H263"/>
  <c r="I182"/>
  <c r="I185"/>
  <c r="G181"/>
  <c r="G184"/>
  <c r="F184"/>
  <c r="F183" s="1"/>
  <c r="F181"/>
  <c r="F180" s="1"/>
  <c r="H152"/>
  <c r="H148"/>
  <c r="H116"/>
  <c r="H17"/>
  <c r="F179" l="1"/>
  <c r="I229"/>
  <c r="H229"/>
  <c r="H184"/>
  <c r="H181"/>
  <c r="I181"/>
  <c r="G183"/>
  <c r="H183" s="1"/>
  <c r="I184"/>
  <c r="G180"/>
  <c r="G179" s="1"/>
  <c r="H180" l="1"/>
  <c r="I183"/>
  <c r="I180"/>
  <c r="H179" l="1"/>
  <c r="I179"/>
  <c r="I17" l="1"/>
  <c r="I18"/>
  <c r="I22"/>
  <c r="I34"/>
  <c r="I38"/>
  <c r="I42"/>
  <c r="I57"/>
  <c r="I59"/>
  <c r="I65"/>
  <c r="I71"/>
  <c r="I82"/>
  <c r="I86"/>
  <c r="I91"/>
  <c r="I95"/>
  <c r="I97"/>
  <c r="I99"/>
  <c r="I124"/>
  <c r="I128"/>
  <c r="I148"/>
  <c r="I152"/>
  <c r="I158"/>
  <c r="I162"/>
  <c r="I175"/>
  <c r="I191"/>
  <c r="I194"/>
  <c r="I199"/>
  <c r="I209"/>
  <c r="I212"/>
  <c r="I217"/>
  <c r="I221"/>
  <c r="I242"/>
  <c r="I246"/>
  <c r="I262"/>
  <c r="I274"/>
  <c r="I278"/>
  <c r="I289"/>
  <c r="I293"/>
  <c r="I295"/>
  <c r="I297"/>
  <c r="I301"/>
  <c r="I305"/>
  <c r="I310"/>
  <c r="I314"/>
  <c r="I316"/>
  <c r="I318"/>
  <c r="I320"/>
  <c r="I324"/>
  <c r="I328"/>
  <c r="I331"/>
  <c r="I339"/>
  <c r="I342"/>
  <c r="I365"/>
  <c r="I374"/>
  <c r="I384"/>
  <c r="I387"/>
  <c r="I391"/>
  <c r="I402"/>
  <c r="I405"/>
  <c r="I417"/>
  <c r="I14"/>
  <c r="I133" l="1"/>
  <c r="I135"/>
  <c r="H80"/>
  <c r="H74"/>
  <c r="H69"/>
  <c r="H63"/>
  <c r="H52"/>
  <c r="H29"/>
  <c r="H139"/>
  <c r="H20"/>
  <c r="I20" l="1"/>
  <c r="I139"/>
  <c r="I52"/>
  <c r="I69"/>
  <c r="I80"/>
  <c r="I168"/>
  <c r="I357"/>
  <c r="I29"/>
  <c r="I63"/>
  <c r="I74"/>
  <c r="I172"/>
  <c r="I202"/>
  <c r="H370"/>
  <c r="H381"/>
  <c r="G383"/>
  <c r="G386"/>
  <c r="F383"/>
  <c r="F382" s="1"/>
  <c r="F386"/>
  <c r="F385" s="1"/>
  <c r="G401"/>
  <c r="F401"/>
  <c r="F400" s="1"/>
  <c r="H386" l="1"/>
  <c r="H401"/>
  <c r="H383"/>
  <c r="I116"/>
  <c r="I370"/>
  <c r="I381"/>
  <c r="G382"/>
  <c r="I383"/>
  <c r="G400"/>
  <c r="I401"/>
  <c r="G385"/>
  <c r="I386"/>
  <c r="I385" l="1"/>
  <c r="H385"/>
  <c r="I400"/>
  <c r="H400"/>
  <c r="I382"/>
  <c r="H382"/>
  <c r="I413"/>
  <c r="H156" l="1"/>
  <c r="G127"/>
  <c r="F127"/>
  <c r="F126" s="1"/>
  <c r="F125" s="1"/>
  <c r="G123"/>
  <c r="F123"/>
  <c r="F122" s="1"/>
  <c r="F121" s="1"/>
  <c r="H123" l="1"/>
  <c r="H127"/>
  <c r="I156"/>
  <c r="G122"/>
  <c r="H122" s="1"/>
  <c r="I123"/>
  <c r="G126"/>
  <c r="H126" s="1"/>
  <c r="I127"/>
  <c r="H120"/>
  <c r="H215"/>
  <c r="F216"/>
  <c r="G190"/>
  <c r="H189"/>
  <c r="F190"/>
  <c r="G81"/>
  <c r="F81"/>
  <c r="G70"/>
  <c r="F70"/>
  <c r="G64"/>
  <c r="G61" s="1"/>
  <c r="G60" s="1"/>
  <c r="F64"/>
  <c r="H216" l="1"/>
  <c r="H64"/>
  <c r="H70"/>
  <c r="H81"/>
  <c r="H190"/>
  <c r="I120"/>
  <c r="I189"/>
  <c r="I215"/>
  <c r="I216"/>
  <c r="G125"/>
  <c r="I126"/>
  <c r="G121"/>
  <c r="I122"/>
  <c r="I190"/>
  <c r="I64"/>
  <c r="I70"/>
  <c r="I81"/>
  <c r="I121" l="1"/>
  <c r="H121"/>
  <c r="I125"/>
  <c r="H125"/>
  <c r="F241" l="1"/>
  <c r="F240" s="1"/>
  <c r="F239" s="1"/>
  <c r="F245"/>
  <c r="F244" s="1"/>
  <c r="F243" s="1"/>
  <c r="F319"/>
  <c r="H245" l="1"/>
  <c r="H319"/>
  <c r="H241"/>
  <c r="H244"/>
  <c r="I245"/>
  <c r="I241"/>
  <c r="I319"/>
  <c r="F73"/>
  <c r="F72" s="1"/>
  <c r="H239" l="1"/>
  <c r="H240"/>
  <c r="I244"/>
  <c r="I239"/>
  <c r="I240"/>
  <c r="F288"/>
  <c r="F287" s="1"/>
  <c r="F286" s="1"/>
  <c r="I243" l="1"/>
  <c r="H243"/>
  <c r="H288"/>
  <c r="H287"/>
  <c r="I288"/>
  <c r="G412"/>
  <c r="F394"/>
  <c r="F393" s="1"/>
  <c r="F392" s="1"/>
  <c r="G416"/>
  <c r="F416"/>
  <c r="F415" s="1"/>
  <c r="F414" s="1"/>
  <c r="F412"/>
  <c r="F411" s="1"/>
  <c r="F410" s="1"/>
  <c r="G404"/>
  <c r="F404"/>
  <c r="F403" s="1"/>
  <c r="F396" s="1"/>
  <c r="G390"/>
  <c r="F390"/>
  <c r="F389" s="1"/>
  <c r="F388" s="1"/>
  <c r="G380"/>
  <c r="F380"/>
  <c r="F379" s="1"/>
  <c r="F375" s="1"/>
  <c r="F373"/>
  <c r="F372" s="1"/>
  <c r="F371" s="1"/>
  <c r="H416" l="1"/>
  <c r="H373"/>
  <c r="H380"/>
  <c r="H390"/>
  <c r="H404"/>
  <c r="H412"/>
  <c r="I361"/>
  <c r="G394"/>
  <c r="H394" s="1"/>
  <c r="I395"/>
  <c r="G415"/>
  <c r="H415" s="1"/>
  <c r="I416"/>
  <c r="G411"/>
  <c r="H411" s="1"/>
  <c r="I412"/>
  <c r="I287"/>
  <c r="H372"/>
  <c r="I373"/>
  <c r="G379"/>
  <c r="I380"/>
  <c r="G389"/>
  <c r="H389" s="1"/>
  <c r="I390"/>
  <c r="G403"/>
  <c r="G396" s="1"/>
  <c r="I404"/>
  <c r="F369"/>
  <c r="F368" s="1"/>
  <c r="F367" s="1"/>
  <c r="F366" s="1"/>
  <c r="G364"/>
  <c r="F364"/>
  <c r="F363" s="1"/>
  <c r="F362" s="1"/>
  <c r="G360"/>
  <c r="F360"/>
  <c r="F359" s="1"/>
  <c r="F358" s="1"/>
  <c r="G356"/>
  <c r="F356"/>
  <c r="F355" s="1"/>
  <c r="F354" s="1"/>
  <c r="F353" s="1"/>
  <c r="F338"/>
  <c r="F337" s="1"/>
  <c r="F341"/>
  <c r="F340" s="1"/>
  <c r="F327"/>
  <c r="F326" s="1"/>
  <c r="F330"/>
  <c r="F329" s="1"/>
  <c r="F323"/>
  <c r="F322" s="1"/>
  <c r="F321" s="1"/>
  <c r="F313"/>
  <c r="F315"/>
  <c r="F317"/>
  <c r="F309"/>
  <c r="F308" s="1"/>
  <c r="F307" s="1"/>
  <c r="G304"/>
  <c r="F304"/>
  <c r="F303" s="1"/>
  <c r="F302" s="1"/>
  <c r="G300"/>
  <c r="F300"/>
  <c r="F299" s="1"/>
  <c r="F298" s="1"/>
  <c r="G296"/>
  <c r="G294"/>
  <c r="F292"/>
  <c r="F294"/>
  <c r="F296"/>
  <c r="F277"/>
  <c r="F276" s="1"/>
  <c r="F275" s="1"/>
  <c r="F273"/>
  <c r="F272" s="1"/>
  <c r="F271" s="1"/>
  <c r="F261"/>
  <c r="F260" s="1"/>
  <c r="F259" s="1"/>
  <c r="F220"/>
  <c r="F219" s="1"/>
  <c r="F218" s="1"/>
  <c r="F336" l="1"/>
  <c r="G393"/>
  <c r="H393" s="1"/>
  <c r="G291"/>
  <c r="G290" s="1"/>
  <c r="I394"/>
  <c r="H294"/>
  <c r="H379"/>
  <c r="G375"/>
  <c r="H315"/>
  <c r="H403"/>
  <c r="H327"/>
  <c r="I286"/>
  <c r="H286"/>
  <c r="H220"/>
  <c r="H261"/>
  <c r="H273"/>
  <c r="H277"/>
  <c r="H292"/>
  <c r="H296"/>
  <c r="H300"/>
  <c r="H304"/>
  <c r="H309"/>
  <c r="H313"/>
  <c r="H317"/>
  <c r="H323"/>
  <c r="H330"/>
  <c r="H341"/>
  <c r="H338"/>
  <c r="H356"/>
  <c r="H360"/>
  <c r="H364"/>
  <c r="H369"/>
  <c r="I292"/>
  <c r="I296"/>
  <c r="I313"/>
  <c r="I317"/>
  <c r="H276"/>
  <c r="I277"/>
  <c r="G303"/>
  <c r="H303" s="1"/>
  <c r="I304"/>
  <c r="H308"/>
  <c r="I309"/>
  <c r="H322"/>
  <c r="I323"/>
  <c r="I330"/>
  <c r="I341"/>
  <c r="I338"/>
  <c r="G355"/>
  <c r="H355" s="1"/>
  <c r="I356"/>
  <c r="G359"/>
  <c r="H359" s="1"/>
  <c r="I360"/>
  <c r="G363"/>
  <c r="H363" s="1"/>
  <c r="I364"/>
  <c r="H368"/>
  <c r="I369"/>
  <c r="G392"/>
  <c r="I393"/>
  <c r="I403"/>
  <c r="G388"/>
  <c r="I389"/>
  <c r="I379"/>
  <c r="I372"/>
  <c r="G410"/>
  <c r="I411"/>
  <c r="G414"/>
  <c r="I415"/>
  <c r="I220"/>
  <c r="H260"/>
  <c r="I261"/>
  <c r="H272"/>
  <c r="I273"/>
  <c r="G299"/>
  <c r="H299" s="1"/>
  <c r="I300"/>
  <c r="I327"/>
  <c r="I294"/>
  <c r="I315"/>
  <c r="F325"/>
  <c r="F312"/>
  <c r="F311" s="1"/>
  <c r="F291"/>
  <c r="F290" s="1"/>
  <c r="F306" l="1"/>
  <c r="H219"/>
  <c r="H312"/>
  <c r="H291"/>
  <c r="I326"/>
  <c r="H326"/>
  <c r="I414"/>
  <c r="H414"/>
  <c r="I410"/>
  <c r="H410"/>
  <c r="I371"/>
  <c r="H371"/>
  <c r="I375"/>
  <c r="H375"/>
  <c r="I388"/>
  <c r="H388"/>
  <c r="I396"/>
  <c r="H396"/>
  <c r="I392"/>
  <c r="H392"/>
  <c r="I337"/>
  <c r="H337"/>
  <c r="I340"/>
  <c r="H340"/>
  <c r="I329"/>
  <c r="H329"/>
  <c r="I219"/>
  <c r="H367"/>
  <c r="I368"/>
  <c r="G362"/>
  <c r="H362" s="1"/>
  <c r="I363"/>
  <c r="G358"/>
  <c r="I359"/>
  <c r="G354"/>
  <c r="I355"/>
  <c r="I322"/>
  <c r="I308"/>
  <c r="G302"/>
  <c r="I303"/>
  <c r="I276"/>
  <c r="I312"/>
  <c r="G298"/>
  <c r="I299"/>
  <c r="I272"/>
  <c r="I260"/>
  <c r="I291"/>
  <c r="F270"/>
  <c r="F258" s="1"/>
  <c r="G353" l="1"/>
  <c r="H354"/>
  <c r="I290"/>
  <c r="H290"/>
  <c r="I271"/>
  <c r="H271"/>
  <c r="I336"/>
  <c r="H336"/>
  <c r="I325"/>
  <c r="H325"/>
  <c r="I259"/>
  <c r="H259"/>
  <c r="I298"/>
  <c r="H298"/>
  <c r="I311"/>
  <c r="H311"/>
  <c r="I275"/>
  <c r="H275"/>
  <c r="I302"/>
  <c r="H302"/>
  <c r="I307"/>
  <c r="H307"/>
  <c r="I321"/>
  <c r="H321"/>
  <c r="I358"/>
  <c r="H358"/>
  <c r="I218"/>
  <c r="H218"/>
  <c r="I362"/>
  <c r="I354"/>
  <c r="G366"/>
  <c r="I367"/>
  <c r="F208"/>
  <c r="F207" s="1"/>
  <c r="F211"/>
  <c r="F210" s="1"/>
  <c r="F214"/>
  <c r="F213" s="1"/>
  <c r="F201"/>
  <c r="F200" s="1"/>
  <c r="F198"/>
  <c r="F197" s="1"/>
  <c r="G188"/>
  <c r="G187" s="1"/>
  <c r="F188"/>
  <c r="F187" s="1"/>
  <c r="G193"/>
  <c r="F193"/>
  <c r="F192" s="1"/>
  <c r="F174"/>
  <c r="F173" s="1"/>
  <c r="F169" s="1"/>
  <c r="H167"/>
  <c r="G161"/>
  <c r="F161"/>
  <c r="F160" s="1"/>
  <c r="F159" s="1"/>
  <c r="F196" l="1"/>
  <c r="F186"/>
  <c r="F164" s="1"/>
  <c r="H306"/>
  <c r="H171"/>
  <c r="H174"/>
  <c r="H193"/>
  <c r="H188"/>
  <c r="H198"/>
  <c r="H201"/>
  <c r="H214"/>
  <c r="H211"/>
  <c r="H208"/>
  <c r="H258"/>
  <c r="H270"/>
  <c r="I366"/>
  <c r="H366"/>
  <c r="H161"/>
  <c r="I353"/>
  <c r="H353"/>
  <c r="I306"/>
  <c r="I270"/>
  <c r="G160"/>
  <c r="H160" s="1"/>
  <c r="I161"/>
  <c r="H166"/>
  <c r="I167"/>
  <c r="I171"/>
  <c r="I174"/>
  <c r="G192"/>
  <c r="G186" s="1"/>
  <c r="G164" s="1"/>
  <c r="I193"/>
  <c r="I188"/>
  <c r="I198"/>
  <c r="I201"/>
  <c r="I214"/>
  <c r="I211"/>
  <c r="I208"/>
  <c r="F206"/>
  <c r="F155"/>
  <c r="G157"/>
  <c r="G154" s="1"/>
  <c r="G153" s="1"/>
  <c r="F157"/>
  <c r="F147"/>
  <c r="G151"/>
  <c r="G146" s="1"/>
  <c r="G145" s="1"/>
  <c r="F151"/>
  <c r="F138"/>
  <c r="F137" s="1"/>
  <c r="F136" s="1"/>
  <c r="F132"/>
  <c r="G134"/>
  <c r="G131" s="1"/>
  <c r="G130" s="1"/>
  <c r="F134"/>
  <c r="G119"/>
  <c r="F119"/>
  <c r="F118" s="1"/>
  <c r="F117" s="1"/>
  <c r="G115"/>
  <c r="F115"/>
  <c r="F114" s="1"/>
  <c r="F113" s="1"/>
  <c r="F104" s="1"/>
  <c r="G94"/>
  <c r="F94"/>
  <c r="G96"/>
  <c r="F96"/>
  <c r="G98"/>
  <c r="F98"/>
  <c r="G90"/>
  <c r="F90"/>
  <c r="F89" s="1"/>
  <c r="F88" s="1"/>
  <c r="G85"/>
  <c r="F85"/>
  <c r="F84" s="1"/>
  <c r="F83" s="1"/>
  <c r="G79"/>
  <c r="F79"/>
  <c r="F78" s="1"/>
  <c r="F195" l="1"/>
  <c r="G93"/>
  <c r="F93"/>
  <c r="F146"/>
  <c r="I258"/>
  <c r="I207"/>
  <c r="H207"/>
  <c r="I210"/>
  <c r="H210"/>
  <c r="I213"/>
  <c r="H213"/>
  <c r="I200"/>
  <c r="H200"/>
  <c r="I197"/>
  <c r="H197"/>
  <c r="I187"/>
  <c r="H187"/>
  <c r="I192"/>
  <c r="H192"/>
  <c r="I173"/>
  <c r="H173"/>
  <c r="I170"/>
  <c r="H170"/>
  <c r="H79"/>
  <c r="H85"/>
  <c r="H90"/>
  <c r="H98"/>
  <c r="H96"/>
  <c r="H94"/>
  <c r="H115"/>
  <c r="H119"/>
  <c r="H134"/>
  <c r="H132"/>
  <c r="H138"/>
  <c r="H151"/>
  <c r="H147"/>
  <c r="H157"/>
  <c r="H155"/>
  <c r="I98"/>
  <c r="I96"/>
  <c r="I94"/>
  <c r="I134"/>
  <c r="I132"/>
  <c r="I151"/>
  <c r="I147"/>
  <c r="I157"/>
  <c r="I155"/>
  <c r="G78"/>
  <c r="I79"/>
  <c r="G118"/>
  <c r="H118" s="1"/>
  <c r="I119"/>
  <c r="I166"/>
  <c r="G159"/>
  <c r="G129" s="1"/>
  <c r="I160"/>
  <c r="G84"/>
  <c r="H84" s="1"/>
  <c r="I85"/>
  <c r="G89"/>
  <c r="H89" s="1"/>
  <c r="I90"/>
  <c r="G114"/>
  <c r="I115"/>
  <c r="I138"/>
  <c r="H169"/>
  <c r="H186"/>
  <c r="F92"/>
  <c r="F87" s="1"/>
  <c r="F77"/>
  <c r="G77"/>
  <c r="F131"/>
  <c r="F130" s="1"/>
  <c r="F145"/>
  <c r="H146"/>
  <c r="F154"/>
  <c r="F153" s="1"/>
  <c r="G68"/>
  <c r="F68"/>
  <c r="F67" s="1"/>
  <c r="F66" s="1"/>
  <c r="G73"/>
  <c r="G72" s="1"/>
  <c r="F62"/>
  <c r="F61" s="1"/>
  <c r="G58"/>
  <c r="G55" s="1"/>
  <c r="G49" s="1"/>
  <c r="F58"/>
  <c r="F56"/>
  <c r="F51"/>
  <c r="F50" s="1"/>
  <c r="F41"/>
  <c r="F40" s="1"/>
  <c r="F39" s="1"/>
  <c r="F37"/>
  <c r="F36" s="1"/>
  <c r="F35" s="1"/>
  <c r="F129" l="1"/>
  <c r="H114"/>
  <c r="G113"/>
  <c r="G163"/>
  <c r="H196"/>
  <c r="H131"/>
  <c r="H73"/>
  <c r="H77"/>
  <c r="H68"/>
  <c r="H154"/>
  <c r="I78"/>
  <c r="H78"/>
  <c r="I206"/>
  <c r="H206"/>
  <c r="H56"/>
  <c r="H37"/>
  <c r="H41"/>
  <c r="H51"/>
  <c r="H58"/>
  <c r="H62"/>
  <c r="H93"/>
  <c r="I196"/>
  <c r="I137"/>
  <c r="H137"/>
  <c r="I159"/>
  <c r="H159"/>
  <c r="H165"/>
  <c r="I186"/>
  <c r="I165"/>
  <c r="I62"/>
  <c r="I114"/>
  <c r="G88"/>
  <c r="I89"/>
  <c r="G83"/>
  <c r="I84"/>
  <c r="G117"/>
  <c r="I118"/>
  <c r="I37"/>
  <c r="H40"/>
  <c r="I41"/>
  <c r="I51"/>
  <c r="G92"/>
  <c r="H92" s="1"/>
  <c r="I93"/>
  <c r="I56"/>
  <c r="I73"/>
  <c r="G67"/>
  <c r="G66" s="1"/>
  <c r="G48" s="1"/>
  <c r="I68"/>
  <c r="I154"/>
  <c r="I146"/>
  <c r="I131"/>
  <c r="I164"/>
  <c r="I169"/>
  <c r="I58"/>
  <c r="I77"/>
  <c r="F163"/>
  <c r="F60"/>
  <c r="F55"/>
  <c r="F49" s="1"/>
  <c r="F33"/>
  <c r="F32" s="1"/>
  <c r="F28"/>
  <c r="F27" s="1"/>
  <c r="F21"/>
  <c r="F19"/>
  <c r="F16"/>
  <c r="F15" s="1"/>
  <c r="F26" l="1"/>
  <c r="G87"/>
  <c r="H87" s="1"/>
  <c r="G104"/>
  <c r="I113"/>
  <c r="H113"/>
  <c r="F48"/>
  <c r="H195"/>
  <c r="H49"/>
  <c r="I195"/>
  <c r="H130"/>
  <c r="H129"/>
  <c r="H36"/>
  <c r="H164"/>
  <c r="H16"/>
  <c r="H19"/>
  <c r="H21"/>
  <c r="H28"/>
  <c r="H33"/>
  <c r="I61"/>
  <c r="H61"/>
  <c r="I136"/>
  <c r="H136"/>
  <c r="I145"/>
  <c r="H145"/>
  <c r="I153"/>
  <c r="H153"/>
  <c r="I67"/>
  <c r="H67"/>
  <c r="I72"/>
  <c r="H72"/>
  <c r="H55"/>
  <c r="I50"/>
  <c r="H50"/>
  <c r="I117"/>
  <c r="H117"/>
  <c r="I83"/>
  <c r="H83"/>
  <c r="I88"/>
  <c r="H88"/>
  <c r="I130"/>
  <c r="H66"/>
  <c r="H60"/>
  <c r="I28"/>
  <c r="I33"/>
  <c r="I92"/>
  <c r="I40"/>
  <c r="I36"/>
  <c r="I16"/>
  <c r="I19"/>
  <c r="I21"/>
  <c r="I55"/>
  <c r="F13"/>
  <c r="F12" s="1"/>
  <c r="F11" s="1"/>
  <c r="F10" s="1"/>
  <c r="G9" l="1"/>
  <c r="H48"/>
  <c r="F9"/>
  <c r="I60"/>
  <c r="I49"/>
  <c r="H27"/>
  <c r="H26"/>
  <c r="H163"/>
  <c r="H13"/>
  <c r="I66"/>
  <c r="I32"/>
  <c r="H32"/>
  <c r="I35"/>
  <c r="H35"/>
  <c r="I39"/>
  <c r="H39"/>
  <c r="H104"/>
  <c r="H15"/>
  <c r="I27"/>
  <c r="I129"/>
  <c r="I163"/>
  <c r="I87"/>
  <c r="I13"/>
  <c r="I104"/>
  <c r="I15"/>
  <c r="H12" l="1"/>
  <c r="I26"/>
  <c r="I12"/>
  <c r="I48"/>
  <c r="H11" l="1"/>
  <c r="H10" s="1"/>
  <c r="I11"/>
  <c r="I9" l="1"/>
  <c r="H9"/>
  <c r="I10"/>
</calcChain>
</file>

<file path=xl/comments1.xml><?xml version="1.0" encoding="utf-8"?>
<comments xmlns="http://schemas.openxmlformats.org/spreadsheetml/2006/main">
  <authors>
    <author>пользователь</author>
  </authors>
  <commentList>
    <comment ref="E360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<sst xmlns="http://schemas.openxmlformats.org/spreadsheetml/2006/main" count="950" uniqueCount="264">
  <si>
    <t>Наименование</t>
  </si>
  <si>
    <t>ЦСР</t>
  </si>
  <si>
    <t>ВР</t>
  </si>
  <si>
    <t>тыс. рублей</t>
  </si>
  <si>
    <t>ВСЕГО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</si>
  <si>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</si>
  <si>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</si>
  <si>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Организация уличного освещения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</si>
  <si>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</si>
  <si>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</si>
  <si>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</si>
  <si>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</si>
  <si>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</si>
  <si>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</si>
  <si>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</si>
  <si>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</si>
  <si>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</si>
  <si>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Организация питания обучающихся</t>
  </si>
  <si>
    <t>Присмотр и уход за детьми дошкольного возраста</t>
  </si>
  <si>
    <t xml:space="preserve">           А.К. Гломадин</t>
  </si>
  <si>
    <t>00000</t>
  </si>
  <si>
    <t>Участие в областных олимпиадах, соревнованиях и конкурсах в сфере образования</t>
  </si>
  <si>
    <t>09710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</si>
  <si>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</si>
  <si>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</si>
  <si>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</si>
  <si>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</si>
  <si>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</si>
  <si>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</si>
  <si>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</si>
  <si>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</si>
  <si>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</si>
  <si>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00592</t>
  </si>
  <si>
    <t>Организация и проведение городских культурно-массовых мероприятий</t>
  </si>
  <si>
    <t>89730</t>
  </si>
  <si>
    <t>99990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</si>
  <si>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</si>
  <si>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</si>
  <si>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</si>
  <si>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</si>
  <si>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</si>
  <si>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</si>
  <si>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7Г000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</si>
  <si>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</si>
  <si>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</si>
  <si>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Городские мероприятия в сфере образования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</si>
  <si>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</si>
  <si>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240</t>
  </si>
  <si>
    <t>7Г004</t>
  </si>
  <si>
    <t>7Г007</t>
  </si>
  <si>
    <t>7Г008</t>
  </si>
  <si>
    <t>Всероссийский конкурс проектов создание комфортной городской среды среди малых городов</t>
  </si>
  <si>
    <t>Подготовка и проведение экспертизы проектной сметной документации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</si>
  <si>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</si>
  <si>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</t>
  </si>
  <si>
    <t>S2500</t>
  </si>
  <si>
    <t>7Г0F2</t>
  </si>
  <si>
    <t>Поддержка  муниципальных программ формирования современной городской среды</t>
  </si>
  <si>
    <t>7Г009</t>
  </si>
  <si>
    <t>Строительный контроль по благоустройству дворовых и общественных территорий</t>
  </si>
  <si>
    <t>Содержание и обеспечение деятельности МКУ «УПРАВЛЕНИЕ ПО ДЕЛАМ ГО И ЧС"</t>
  </si>
  <si>
    <t>Функционирование МКУ «Управление образования, культуры и спорта»</t>
  </si>
  <si>
    <t>Обеспечение функционирования МКУ «УГХ»</t>
  </si>
  <si>
    <t>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</t>
  </si>
  <si>
    <t>Благоустройство территории муниципального образования города Шиханы</t>
  </si>
  <si>
    <t>100</t>
  </si>
  <si>
    <t>120</t>
  </si>
  <si>
    <t>Основное мероприятие "Обеспечение функционирования органов местного самоуправления"</t>
  </si>
  <si>
    <t>Расходы на обеспечение деятельности главы муниципального образования город Шиханы и заместителей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</si>
  <si>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</si>
  <si>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</si>
  <si>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</si>
  <si>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</si>
  <si>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</si>
  <si>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</si>
  <si>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</si>
  <si>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</si>
  <si>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</si>
  <si>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</si>
  <si>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</si>
  <si>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</si>
  <si>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</si>
  <si>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деятельности Государственной автоматизированной системы «Выборы»"</t>
  </si>
  <si>
    <t>300</t>
  </si>
  <si>
    <t>310</t>
  </si>
  <si>
    <t>Основное мероприятие "Доплата к пенсии за муниципальный стаж"</t>
  </si>
  <si>
    <t>Социальное обеспечение и иные выплаты населению</t>
  </si>
  <si>
    <t>Публичные нормативные социальные выплаты гражданам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</si>
  <si>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</si>
  <si>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</si>
  <si>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</si>
  <si>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</si>
  <si>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</si>
  <si>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</si>
  <si>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</si>
  <si>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</si>
  <si>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</si>
  <si>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</si>
  <si>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810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</si>
  <si>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</si>
  <si>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</si>
  <si>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"Содержание и обеспечение деятельности МКУ "УПРАВЛЕНИЕ ПО ДЕЛАМ ГО И ЧС""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</si>
  <si>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</si>
  <si>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</si>
  <si>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</si>
  <si>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 xml:space="preserve">Основное мероприятие "Благоустройство территории муниципального образования города Шиханы" </t>
  </si>
  <si>
    <t>Основное мероприятие "Обеспечение функционирования МКУ «УГХ»"</t>
  </si>
  <si>
    <t>Основное мероприятие "Организация уличного освещения"</t>
  </si>
  <si>
    <t>Основное мероприятие "Проведение дератизационных мероприятий"</t>
  </si>
  <si>
    <t>Проведение дератизационных мероприятий</t>
  </si>
  <si>
    <t>Основное мероприятие "Реализация основных общеобразовательных программ дошкольного образования"</t>
  </si>
  <si>
    <t>Финансовое обеспечение образовательной деятельности муниципальных дошкольных образовательных организаций</t>
  </si>
  <si>
    <t>Расходы на обеспечение деятельности(оказание услуг) бюджетных учреждений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</si>
  <si>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</si>
  <si>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</si>
  <si>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</si>
  <si>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</si>
  <si>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</si>
  <si>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</si>
  <si>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</si>
  <si>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</si>
  <si>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Основное мероприятие "Перевозка обучающихся при подготовке и проведении ГИА"</t>
  </si>
  <si>
    <t>Основное мероприятие "Реализация дополнительных общеразвивающих и предпрофессиональных программ"</t>
  </si>
  <si>
    <t>Реализация дополнительных общеразвивающих и предпрофессиональных программ спортивной направленности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</si>
  <si>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</si>
  <si>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</si>
  <si>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</si>
  <si>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Основное мероприятие "Функционирование МКУ «Управление образования, культуры и спорта»"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</si>
  <si>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</si>
  <si>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</si>
  <si>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</si>
  <si>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Основное мероприятие "Функционирование МКУ "Редакция газеты Шиханские новости""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</si>
  <si>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</si>
  <si>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</si>
  <si>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Проведение городских культурно-массовых мероприятий</t>
  </si>
  <si>
    <t xml:space="preserve">Предоставление субсидий бюджетным, автономным учреждениям и иным некоммерческим организациям
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</si>
  <si>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</si>
  <si>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</si>
  <si>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Основное мероприятие "Содержание хоккейной коробки и катка"</t>
  </si>
  <si>
    <t>Содержание хоккейной коробки и катка</t>
  </si>
  <si>
    <t>Основное мероприятие "Всероссийский конкурс проектов создание комфортной городской среды среди малых городов"</t>
  </si>
  <si>
    <t>Основное мероприятие "Подготовка и проведение экспертизы проектной сметной документации"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</si>
  <si>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</si>
  <si>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"Строительный контроль по благоустройству дворовых и общественных территорий"</t>
  </si>
  <si>
    <t xml:space="preserve">Основное мероприятие "Поддержка  муниципальных программ формирования современной городской среды" </t>
  </si>
  <si>
    <t>Внепрограммные мероприятия</t>
  </si>
  <si>
    <t>870</t>
  </si>
  <si>
    <t>Средства резервных фондов</t>
  </si>
  <si>
    <t>Резервный фонд администрации муниципального образования города Шиханы</t>
  </si>
  <si>
    <t>Резервные средства</t>
  </si>
  <si>
    <t>700</t>
  </si>
  <si>
    <t>730</t>
  </si>
  <si>
    <t>Основное мероприятие "Обслуживание муниципального долга"</t>
  </si>
  <si>
    <t>Обслуживание государственного (муниципального) долга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</si>
  <si>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</si>
  <si>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</si>
  <si>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</si>
  <si>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 xml:space="preserve">Развитие экономики, поддержка предпринимательства  и управление муниципальным имуществом муниципального образования города Шиханы </t>
  </si>
  <si>
    <t xml:space="preserve">Обеспечение населения доступным жильем и   жилищно-коммунальными услугами, благоустройство территории муниципального образования города Шиханы </t>
  </si>
  <si>
    <t xml:space="preserve">Развитие образования в муниципальном образовании города Шиханы 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</si>
  <si>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</si>
  <si>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</si>
  <si>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>Подпрограмма «Развитие системы дополнительного образования в муниципальном образовании города Шиханы»</t>
  </si>
  <si>
    <t>Развитие культуры и средств массовой информации в муниципальном образовании города Шиханы</t>
  </si>
  <si>
    <t>Развитие физической культуры, спорта и молодежной политики в муниципальном образовании города Шиханы</t>
  </si>
  <si>
    <t>Формирование комфортной городской среды на территории муниципального образования города Шиханы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</si>
  <si>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</si>
  <si>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</si>
  <si>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</si>
  <si>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</si>
  <si>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</si>
  <si>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 xml:space="preserve">                  Глава муниципального образования город  Шиханы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</si>
  <si>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</si>
  <si>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</si>
  <si>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00593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</si>
  <si>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</si>
  <si>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</si>
  <si>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77130</t>
  </si>
  <si>
    <t>78600</t>
  </si>
  <si>
    <t>R3030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</si>
  <si>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</si>
  <si>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</si>
  <si>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</si>
  <si>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</si>
  <si>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</si>
  <si>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</si>
  <si>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</si>
  <si>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</si>
  <si>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Исполнение судебных решений</t>
  </si>
  <si>
    <t>Исполнение судебных актов</t>
  </si>
  <si>
    <t>830</t>
  </si>
  <si>
    <t>Реализация инициативных проектов за счет средств местного бюджета, за исключением инициативных платежей( Благоустройство детской площадки в районе д.№1 по ул.Ленина)</t>
  </si>
  <si>
    <t>Реализация инициативных проектов за счет средств местного бюджета  в части инициативных платежей граждан( Благоустройство детской площадки в районе д.№1 по ул.Ленина)</t>
  </si>
  <si>
    <t>Реализация инициативных проектов за счет средств местного бюджета  в части инициативных платежей индивидуальных предпринимателей и юридических  лиц( Благоустройство детской площадки в районе д.№1 по ул.Ленина)</t>
  </si>
  <si>
    <t>S2131</t>
  </si>
  <si>
    <t>S2121</t>
  </si>
  <si>
    <t>S2111</t>
  </si>
  <si>
    <t>Исполнено</t>
  </si>
  <si>
    <t>Отклонение от плана</t>
  </si>
  <si>
    <t>Сумма</t>
  </si>
  <si>
    <t>% исполнения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</si>
  <si>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</si>
  <si>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</si>
  <si>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</t>
  </si>
  <si>
    <t>Реализация проектов развития муниципальных образований области, основанных на местных инициативах</t>
  </si>
  <si>
    <t>Укрепление материально-технической базы учреждений культуры</t>
  </si>
  <si>
    <t>Иные межбюджетные трансферты за счет средств, выделяемых из резервного фонда Правительства Саратовской области</t>
  </si>
  <si>
    <t>7999У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</si>
  <si>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</si>
  <si>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Собрания депутатов МО города Шиханы</t>
  </si>
  <si>
    <t>бюджетные назначения 2022 год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</si>
  <si>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</si>
  <si>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</si>
  <si>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79Г40</t>
  </si>
  <si>
    <t>Основное мероприятие "Укрепление материально-технической базы учреждений дошкольного образования"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</si>
  <si>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</si>
  <si>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</si>
  <si>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Основное мероприятие "Проведение капитального и текущего ремонта муниципальных образовательных организаций"</t>
  </si>
  <si>
    <t>Проведение капитального и текущего ремонта муниципальных образовательных организаций</t>
  </si>
  <si>
    <t>Проведение капитального и текущего ремонта муниципальных образовательных организаций( за счет средств местного бюджета)</t>
  </si>
  <si>
    <t>72Г00</t>
  </si>
  <si>
    <t>S2Г00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</si>
  <si>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</si>
  <si>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</si>
  <si>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</si>
  <si>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69102</t>
  </si>
  <si>
    <t>Основное мероприятие "Проведение текущего и капитального ремонтов учреждений культуры города Шиханы"</t>
  </si>
  <si>
    <t>Межбюджетные трансферты на проведение капитального и текущего ремонтов, техническое оснащение муниципальных учреждений культурно-досугового типа</t>
  </si>
  <si>
    <t>72101</t>
  </si>
  <si>
    <t>772E1</t>
  </si>
  <si>
    <t>U1291</t>
  </si>
  <si>
    <t>U1297</t>
  </si>
  <si>
    <t xml:space="preserve">Основное мероприятие "Создание и 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</si>
  <si>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Создание и обеспечение функционирования центров образования естественно-научной и тенологической направленностей в общеобразовательных  организациях, расположенных в сельской местности и малых городах</t>
  </si>
  <si>
    <t xml:space="preserve">Основное мероприятие "Обеспечение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</si>
  <si>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(за исключением расходов на оплату труда с начислениями)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</si>
  <si>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(в части расходов на оплату труда с начислениями)</t>
  </si>
  <si>
    <t>Реализация мероприятий по благоустройству территорий</t>
  </si>
  <si>
    <t>Отчет об исполнении местного бюджета города Шиханы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Российской Федерации за   2022 год</t>
  </si>
  <si>
    <t>Основное мероприятие "Обеспечение надлежащего осуществления полномочий по решению вопросов местного значения"</t>
  </si>
  <si>
    <t>Обеспечение надлежащего осуществления полномочий по решению вопросов местного значения</t>
  </si>
  <si>
    <t>79200</t>
  </si>
  <si>
    <t>99050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</si>
  <si>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</si>
  <si>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</si>
  <si>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79911</t>
  </si>
  <si>
    <t>Основное мероприятие "Проведение текущего и капитального ремонта муниципального имущества"</t>
  </si>
  <si>
    <t xml:space="preserve"> Проведение работ по восстановлению систем теплоснабжения населенных пунктов (за счет средств, выделяемых из резервного фонда Правительства Саратовской области)</t>
  </si>
  <si>
    <t>Организация питания детей</t>
  </si>
  <si>
    <t>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</si>
  <si>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5179F</t>
  </si>
  <si>
    <t>Межбюджетные трансферты на обновление спортивного оборудования и инвентаря спортивных залов оразовательныхучреждений области, расположенных в сельской местности, для реализации рабочей программы учебного предмета "Физическая культура"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</si>
  <si>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2022года (учреждений дополнительного образования спортивной направленности))"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</si>
  <si>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2022года (учреждений дополнительного образования спортивной направленности))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</si>
  <si>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 (учреждений дополнительного образования спортивной направленности)) за счет средств местного бюджета</t>
  </si>
  <si>
    <t>7252Д</t>
  </si>
  <si>
    <t>S252Д</t>
  </si>
  <si>
    <t>Расходы на поощрение муниципальных управленческих команд</t>
  </si>
  <si>
    <t>79330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</si>
  <si>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</si>
  <si>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2022года (за счет средств местного бюджета)</t>
  </si>
  <si>
    <r>
      <t>от __________</t>
    </r>
    <r>
      <rPr>
        <i/>
        <u/>
        <sz val="10"/>
        <color indexed="8"/>
        <rFont val="PT Astra Serif"/>
        <family val="1"/>
        <charset val="204"/>
      </rPr>
      <t>.2023г.</t>
    </r>
    <r>
      <rPr>
        <i/>
        <sz val="10"/>
        <color indexed="8"/>
        <rFont val="PT Astra Serif"/>
        <family val="1"/>
        <charset val="204"/>
      </rPr>
      <t xml:space="preserve"> № _____-</t>
    </r>
  </si>
  <si>
    <t>ПРОЕКТ</t>
  </si>
  <si>
    <t xml:space="preserve"> Приложение № 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</si>
</sst>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_₽"/>
    <numFmt numFmtId="166" formatCode="#,##0.0_р_."/>
  </numFmts>
  <fonts count="14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PT Astra Serif"/>
      <family val="1"/>
      <charset val="204"/>
    </font>
    <font>
      <b/>
      <i/>
      <sz val="10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i/>
      <sz val="10"/>
      <color indexed="8"/>
      <name val="PT Astra Serif"/>
      <family val="1"/>
      <charset val="204"/>
    </font>
    <font>
      <i/>
      <u/>
      <sz val="10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10"/>
      <color rgb="FF00B05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0" borderId="0" xfId="0" applyFont="1" applyFill="1" applyAlignment="1"/>
    <xf numFmtId="0" fontId="8" fillId="2" borderId="0" xfId="0" applyFont="1" applyFill="1" applyAlignment="1"/>
    <xf numFmtId="0" fontId="6" fillId="2" borderId="0" xfId="0" applyFont="1" applyFill="1" applyAlignment="1">
      <alignment horizontal="center" wrapText="1"/>
    </xf>
    <xf numFmtId="0" fontId="7" fillId="0" borderId="0" xfId="0" applyFont="1" applyFill="1"/>
    <xf numFmtId="0" fontId="7" fillId="2" borderId="0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/>
    <xf numFmtId="49" fontId="4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164" fontId="6" fillId="3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4" fontId="6" fillId="2" borderId="0" xfId="0" applyNumberFormat="1" applyFont="1" applyFill="1"/>
    <xf numFmtId="0" fontId="13" fillId="0" borderId="0" xfId="0" applyFont="1" applyFill="1"/>
    <xf numFmtId="164" fontId="7" fillId="2" borderId="0" xfId="0" applyNumberFormat="1" applyFont="1" applyFill="1"/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0"/>
  <sheetViews>
    <sheetView tabSelected="1" view="pageBreakPreview" topLeftCell="A10" zoomScaleSheetLayoutView="100" workbookViewId="0">
      <selection activeCell="K14" sqref="K14"/>
    </sheetView>
  </sheetViews>
  <sheetFormatPr defaultRowHeight="12.75"/>
  <cols>
    <col min="1" max="1" width="47.28515625" style="9" customWidth="1"/>
    <col min="2" max="2" width="9.28515625" style="5" hidden="1" customWidth="1"/>
    <col min="3" max="3" width="7.85546875" style="72" customWidth="1"/>
    <col min="4" max="4" width="7.5703125" style="72" customWidth="1"/>
    <col min="5" max="5" width="5.28515625" style="72" customWidth="1"/>
    <col min="6" max="6" width="11.5703125" style="69" customWidth="1"/>
    <col min="7" max="7" width="10.28515625" style="69" customWidth="1"/>
    <col min="8" max="8" width="10.140625" style="69" customWidth="1"/>
    <col min="9" max="9" width="12.140625" style="69" customWidth="1"/>
    <col min="10" max="10" width="12.7109375" style="66" customWidth="1"/>
    <col min="11" max="11" width="11.28515625" style="5" bestFit="1" customWidth="1"/>
    <col min="12" max="16384" width="9.140625" style="5"/>
  </cols>
  <sheetData>
    <row r="2" spans="1:11" ht="15" customHeight="1">
      <c r="A2" s="2" t="s">
        <v>262</v>
      </c>
      <c r="B2" s="3"/>
      <c r="C2" s="67"/>
      <c r="D2" s="81" t="s">
        <v>263</v>
      </c>
      <c r="E2" s="81"/>
      <c r="F2" s="81"/>
      <c r="G2" s="81"/>
      <c r="H2" s="81"/>
      <c r="I2" s="81"/>
      <c r="J2" s="4"/>
    </row>
    <row r="3" spans="1:11" ht="18" customHeight="1">
      <c r="A3" s="6"/>
      <c r="B3" s="7"/>
      <c r="C3" s="68"/>
      <c r="D3" s="80" t="s">
        <v>209</v>
      </c>
      <c r="E3" s="80"/>
      <c r="F3" s="80"/>
      <c r="G3" s="80"/>
      <c r="H3" s="80"/>
      <c r="I3" s="80"/>
      <c r="J3" s="8"/>
    </row>
    <row r="4" spans="1:11" ht="15" customHeight="1">
      <c r="A4" s="6"/>
      <c r="B4" s="7"/>
      <c r="C4" s="68"/>
      <c r="D4" s="82" t="s">
        <v>261</v>
      </c>
      <c r="E4" s="82"/>
      <c r="F4" s="82"/>
      <c r="G4" s="82"/>
      <c r="H4" s="82"/>
      <c r="I4" s="82"/>
      <c r="J4" s="4"/>
    </row>
    <row r="5" spans="1:11" ht="47.25" customHeight="1">
      <c r="A5" s="83" t="s">
        <v>238</v>
      </c>
      <c r="B5" s="83"/>
      <c r="C5" s="83"/>
      <c r="D5" s="83"/>
      <c r="E5" s="83"/>
      <c r="F5" s="83"/>
      <c r="G5" s="83"/>
      <c r="H5" s="83"/>
      <c r="I5" s="83"/>
      <c r="J5" s="8"/>
    </row>
    <row r="6" spans="1:11">
      <c r="C6" s="10"/>
      <c r="D6" s="10"/>
      <c r="G6" s="11" t="s">
        <v>3</v>
      </c>
      <c r="H6" s="11"/>
      <c r="I6" s="11"/>
      <c r="J6" s="12"/>
    </row>
    <row r="7" spans="1:11" ht="54.75" customHeight="1">
      <c r="A7" s="13" t="s">
        <v>0</v>
      </c>
      <c r="B7" s="14" t="s">
        <v>1</v>
      </c>
      <c r="C7" s="15" t="s">
        <v>31</v>
      </c>
      <c r="D7" s="15"/>
      <c r="E7" s="14" t="s">
        <v>2</v>
      </c>
      <c r="F7" s="16" t="s">
        <v>210</v>
      </c>
      <c r="G7" s="16" t="s">
        <v>197</v>
      </c>
      <c r="H7" s="16" t="s">
        <v>198</v>
      </c>
      <c r="I7" s="16"/>
      <c r="J7" s="17"/>
    </row>
    <row r="8" spans="1:11" s="19" customFormat="1" ht="51">
      <c r="A8" s="13"/>
      <c r="B8" s="14"/>
      <c r="C8" s="18" t="s">
        <v>37</v>
      </c>
      <c r="D8" s="18" t="s">
        <v>38</v>
      </c>
      <c r="E8" s="14"/>
      <c r="F8" s="16"/>
      <c r="G8" s="16"/>
      <c r="H8" s="16" t="s">
        <v>199</v>
      </c>
      <c r="I8" s="16" t="s">
        <v>200</v>
      </c>
      <c r="J8" s="17"/>
    </row>
    <row r="9" spans="1:11" s="19" customFormat="1">
      <c r="A9" s="20" t="s">
        <v>4</v>
      </c>
      <c r="B9" s="21"/>
      <c r="C9" s="21"/>
      <c r="D9" s="21"/>
      <c r="E9" s="21"/>
      <c r="F9" s="22">
        <f>F10+F48+F87+F104+F129+F163+F306+F353+F366+F396+F410+F414</f>
        <v>193672.9</v>
      </c>
      <c r="G9" s="22">
        <f>G10+G48+G87+G104+G129+G163+G306+G353+G366+G396+G410+G414</f>
        <v>183600.79999999996</v>
      </c>
      <c r="H9" s="22">
        <f>H10+H48+H87+H104+H129+H163+H306+H353+H366+H396+H410+H414</f>
        <v>-10072.100000000002</v>
      </c>
      <c r="I9" s="23">
        <f>G9/F9*100-100</f>
        <v>-5.2005727182275052</v>
      </c>
      <c r="J9" s="24"/>
    </row>
    <row r="10" spans="1:11" s="27" customFormat="1" ht="46.5" customHeight="1">
      <c r="A10" s="20" t="s">
        <v>154</v>
      </c>
      <c r="B10" s="25">
        <v>7100000</v>
      </c>
      <c r="C10" s="21">
        <v>71000</v>
      </c>
      <c r="D10" s="26" t="s">
        <v>20</v>
      </c>
      <c r="E10" s="21"/>
      <c r="F10" s="22">
        <f>F11+F26+F35+F39+F43</f>
        <v>38037.399999999994</v>
      </c>
      <c r="G10" s="22">
        <f>G11+G26+G35+G39+G43</f>
        <v>34663.799999999996</v>
      </c>
      <c r="H10" s="22">
        <f>H11+H26+H35+H39</f>
        <v>-3373.5999999999954</v>
      </c>
      <c r="I10" s="23">
        <f t="shared" ref="I10:I73" si="0">G10/F10*100-100</f>
        <v>-8.8691656106884267</v>
      </c>
      <c r="J10" s="24"/>
    </row>
    <row r="11" spans="1:11" s="27" customFormat="1" ht="25.5">
      <c r="A11" s="1" t="s">
        <v>67</v>
      </c>
      <c r="B11" s="25"/>
      <c r="C11" s="28">
        <v>71001</v>
      </c>
      <c r="D11" s="29" t="s">
        <v>20</v>
      </c>
      <c r="E11" s="21"/>
      <c r="F11" s="23">
        <f>F12+F15+F23</f>
        <v>34679.699999999997</v>
      </c>
      <c r="G11" s="23">
        <f>G12+G15+G23</f>
        <v>31382.400000000001</v>
      </c>
      <c r="H11" s="23">
        <f>G11-F11</f>
        <v>-3297.2999999999956</v>
      </c>
      <c r="I11" s="23">
        <f t="shared" si="0"/>
        <v>-9.5078677151186355</v>
      </c>
      <c r="J11" s="24"/>
    </row>
    <row r="12" spans="1:11" s="27" customFormat="1" ht="38.25">
      <c r="A12" s="1" t="s">
        <v>68</v>
      </c>
      <c r="B12" s="25"/>
      <c r="C12" s="28">
        <v>71001</v>
      </c>
      <c r="D12" s="29" t="s">
        <v>25</v>
      </c>
      <c r="E12" s="21"/>
      <c r="F12" s="23">
        <f>F13</f>
        <v>3979.8</v>
      </c>
      <c r="G12" s="23">
        <f>G13</f>
        <v>3719</v>
      </c>
      <c r="H12" s="23">
        <f>G12-F12</f>
        <v>-260.80000000000018</v>
      </c>
      <c r="I12" s="23">
        <f t="shared" si="0"/>
        <v>-6.5530931202573015</v>
      </c>
      <c r="J12" s="24"/>
    </row>
    <row r="13" spans="1:11" s="27" customFormat="1" ht="64.5" customHeight="1">
      <c r="A13" s="1" t="s">
        <v>69</v>
      </c>
      <c r="B13" s="25"/>
      <c r="C13" s="28">
        <v>71001</v>
      </c>
      <c r="D13" s="29" t="s">
        <v>25</v>
      </c>
      <c r="E13" s="30" t="s">
        <v>65</v>
      </c>
      <c r="F13" s="23">
        <f t="shared" ref="F13:G13" si="1">F14</f>
        <v>3979.8</v>
      </c>
      <c r="G13" s="23">
        <f t="shared" si="1"/>
        <v>3719</v>
      </c>
      <c r="H13" s="23">
        <f>G13-F13</f>
        <v>-260.80000000000018</v>
      </c>
      <c r="I13" s="23">
        <f t="shared" si="0"/>
        <v>-6.5530931202573015</v>
      </c>
      <c r="J13" s="24"/>
    </row>
    <row r="14" spans="1:11" s="27" customFormat="1" ht="25.5">
      <c r="A14" s="1" t="s">
        <v>70</v>
      </c>
      <c r="B14" s="31"/>
      <c r="C14" s="28">
        <v>71001</v>
      </c>
      <c r="D14" s="29" t="s">
        <v>25</v>
      </c>
      <c r="E14" s="30" t="s">
        <v>66</v>
      </c>
      <c r="F14" s="32">
        <v>3979.8</v>
      </c>
      <c r="G14" s="32">
        <v>3719</v>
      </c>
      <c r="H14" s="23">
        <f t="shared" ref="H14:H69" si="2">G14-F14</f>
        <v>-260.80000000000018</v>
      </c>
      <c r="I14" s="23">
        <f t="shared" si="0"/>
        <v>-6.5530931202573015</v>
      </c>
      <c r="J14" s="24"/>
      <c r="K14" s="33"/>
    </row>
    <row r="15" spans="1:11" s="27" customFormat="1" ht="25.5">
      <c r="A15" s="1" t="s">
        <v>12</v>
      </c>
      <c r="B15" s="31"/>
      <c r="C15" s="28">
        <v>71001</v>
      </c>
      <c r="D15" s="29" t="s">
        <v>24</v>
      </c>
      <c r="E15" s="30"/>
      <c r="F15" s="23">
        <f>F16+F19+F21</f>
        <v>30249.7</v>
      </c>
      <c r="G15" s="23">
        <f>G16+G19+G21</f>
        <v>27213.200000000001</v>
      </c>
      <c r="H15" s="23">
        <f t="shared" si="2"/>
        <v>-3036.5</v>
      </c>
      <c r="I15" s="23">
        <f t="shared" si="0"/>
        <v>-10.038116080490056</v>
      </c>
      <c r="J15" s="24"/>
    </row>
    <row r="16" spans="1:11" s="27" customFormat="1" ht="63.75">
      <c r="A16" s="1" t="s">
        <v>69</v>
      </c>
      <c r="B16" s="31"/>
      <c r="C16" s="28">
        <v>71001</v>
      </c>
      <c r="D16" s="29" t="s">
        <v>24</v>
      </c>
      <c r="E16" s="30" t="s">
        <v>65</v>
      </c>
      <c r="F16" s="23">
        <f>F17+F18</f>
        <v>23062.6</v>
      </c>
      <c r="G16" s="23">
        <f>G17+G18</f>
        <v>21922.400000000001</v>
      </c>
      <c r="H16" s="23">
        <f t="shared" si="2"/>
        <v>-1140.1999999999971</v>
      </c>
      <c r="I16" s="23">
        <f t="shared" si="0"/>
        <v>-4.9439352024489835</v>
      </c>
      <c r="J16" s="24"/>
    </row>
    <row r="17" spans="1:10" s="27" customFormat="1">
      <c r="A17" s="34" t="s">
        <v>72</v>
      </c>
      <c r="B17" s="31"/>
      <c r="C17" s="28">
        <v>71001</v>
      </c>
      <c r="D17" s="29" t="s">
        <v>24</v>
      </c>
      <c r="E17" s="30" t="s">
        <v>71</v>
      </c>
      <c r="F17" s="32">
        <v>10807.9</v>
      </c>
      <c r="G17" s="32">
        <v>10249.299999999999</v>
      </c>
      <c r="H17" s="23">
        <f t="shared" si="2"/>
        <v>-558.60000000000036</v>
      </c>
      <c r="I17" s="23">
        <f t="shared" si="0"/>
        <v>-5.1684416029015807</v>
      </c>
      <c r="J17" s="24"/>
    </row>
    <row r="18" spans="1:10" s="27" customFormat="1" ht="25.5">
      <c r="A18" s="1" t="s">
        <v>70</v>
      </c>
      <c r="B18" s="31"/>
      <c r="C18" s="28">
        <v>71001</v>
      </c>
      <c r="D18" s="29" t="s">
        <v>24</v>
      </c>
      <c r="E18" s="30" t="s">
        <v>66</v>
      </c>
      <c r="F18" s="32">
        <v>12254.7</v>
      </c>
      <c r="G18" s="32">
        <v>11673.1</v>
      </c>
      <c r="H18" s="23">
        <f t="shared" si="2"/>
        <v>-581.60000000000036</v>
      </c>
      <c r="I18" s="23">
        <f t="shared" si="0"/>
        <v>-4.7459342129958344</v>
      </c>
      <c r="J18" s="24"/>
    </row>
    <row r="19" spans="1:10" s="27" customFormat="1" ht="25.5">
      <c r="A19" s="1" t="s">
        <v>74</v>
      </c>
      <c r="B19" s="25"/>
      <c r="C19" s="28">
        <v>71001</v>
      </c>
      <c r="D19" s="29" t="s">
        <v>24</v>
      </c>
      <c r="E19" s="30" t="s">
        <v>73</v>
      </c>
      <c r="F19" s="23">
        <f>F20</f>
        <v>6849.9</v>
      </c>
      <c r="G19" s="23">
        <f>G20</f>
        <v>5025.5</v>
      </c>
      <c r="H19" s="23">
        <f t="shared" si="2"/>
        <v>-1824.3999999999996</v>
      </c>
      <c r="I19" s="23">
        <f t="shared" si="0"/>
        <v>-26.633965459349767</v>
      </c>
      <c r="J19" s="24"/>
    </row>
    <row r="20" spans="1:10" s="27" customFormat="1" ht="25.5">
      <c r="A20" s="1" t="s">
        <v>75</v>
      </c>
      <c r="B20" s="31"/>
      <c r="C20" s="28">
        <v>71001</v>
      </c>
      <c r="D20" s="29" t="s">
        <v>24</v>
      </c>
      <c r="E20" s="30" t="s">
        <v>47</v>
      </c>
      <c r="F20" s="32">
        <v>6849.9</v>
      </c>
      <c r="G20" s="32">
        <v>5025.5</v>
      </c>
      <c r="H20" s="23">
        <f t="shared" si="2"/>
        <v>-1824.3999999999996</v>
      </c>
      <c r="I20" s="23">
        <f t="shared" si="0"/>
        <v>-26.633965459349767</v>
      </c>
      <c r="J20" s="24"/>
    </row>
    <row r="21" spans="1:10" s="27" customFormat="1">
      <c r="A21" s="1" t="s">
        <v>78</v>
      </c>
      <c r="B21" s="25"/>
      <c r="C21" s="28">
        <v>71001</v>
      </c>
      <c r="D21" s="29" t="s">
        <v>24</v>
      </c>
      <c r="E21" s="30" t="s">
        <v>76</v>
      </c>
      <c r="F21" s="23">
        <f>F22</f>
        <v>337.2</v>
      </c>
      <c r="G21" s="23">
        <f>G22</f>
        <v>265.3</v>
      </c>
      <c r="H21" s="23">
        <f t="shared" si="2"/>
        <v>-71.899999999999977</v>
      </c>
      <c r="I21" s="23">
        <f t="shared" si="0"/>
        <v>-21.322657176749686</v>
      </c>
      <c r="J21" s="24"/>
    </row>
    <row r="22" spans="1:10" s="27" customFormat="1">
      <c r="A22" s="1" t="s">
        <v>79</v>
      </c>
      <c r="B22" s="25"/>
      <c r="C22" s="28">
        <v>71001</v>
      </c>
      <c r="D22" s="29" t="s">
        <v>24</v>
      </c>
      <c r="E22" s="30" t="s">
        <v>77</v>
      </c>
      <c r="F22" s="32">
        <v>337.2</v>
      </c>
      <c r="G22" s="32">
        <v>265.3</v>
      </c>
      <c r="H22" s="23">
        <f t="shared" si="2"/>
        <v>-71.899999999999977</v>
      </c>
      <c r="I22" s="23">
        <f t="shared" si="0"/>
        <v>-21.322657176749686</v>
      </c>
      <c r="J22" s="24"/>
    </row>
    <row r="23" spans="1:10" s="27" customFormat="1" ht="25.5">
      <c r="A23" s="1" t="s">
        <v>257</v>
      </c>
      <c r="B23" s="25"/>
      <c r="C23" s="28">
        <v>71001</v>
      </c>
      <c r="D23" s="29" t="s">
        <v>258</v>
      </c>
      <c r="E23" s="57"/>
      <c r="F23" s="37">
        <f>F24</f>
        <v>450.2</v>
      </c>
      <c r="G23" s="37">
        <f>G24</f>
        <v>450.2</v>
      </c>
      <c r="H23" s="23">
        <f t="shared" ref="H23:H25" si="3">G23-F23</f>
        <v>0</v>
      </c>
      <c r="I23" s="23">
        <f t="shared" ref="I23:I25" si="4">G23/F23*100-100</f>
        <v>0</v>
      </c>
      <c r="J23" s="24"/>
    </row>
    <row r="24" spans="1:10" s="27" customFormat="1" ht="63.75">
      <c r="A24" s="1" t="s">
        <v>69</v>
      </c>
      <c r="B24" s="25"/>
      <c r="C24" s="28">
        <v>71001</v>
      </c>
      <c r="D24" s="29" t="s">
        <v>258</v>
      </c>
      <c r="E24" s="57"/>
      <c r="F24" s="37">
        <f>F25</f>
        <v>450.2</v>
      </c>
      <c r="G24" s="37">
        <f>G25</f>
        <v>450.2</v>
      </c>
      <c r="H24" s="23">
        <f t="shared" si="3"/>
        <v>0</v>
      </c>
      <c r="I24" s="23">
        <f t="shared" si="4"/>
        <v>0</v>
      </c>
      <c r="J24" s="24"/>
    </row>
    <row r="25" spans="1:10" s="27" customFormat="1" ht="25.5">
      <c r="A25" s="1" t="s">
        <v>70</v>
      </c>
      <c r="B25" s="25"/>
      <c r="C25" s="28">
        <v>71001</v>
      </c>
      <c r="D25" s="29" t="s">
        <v>258</v>
      </c>
      <c r="E25" s="57" t="s">
        <v>66</v>
      </c>
      <c r="F25" s="32">
        <v>450.2</v>
      </c>
      <c r="G25" s="32">
        <v>450.2</v>
      </c>
      <c r="H25" s="23">
        <f t="shared" si="3"/>
        <v>0</v>
      </c>
      <c r="I25" s="23">
        <f t="shared" si="4"/>
        <v>0</v>
      </c>
      <c r="J25" s="24"/>
    </row>
    <row r="26" spans="1:10" s="27" customFormat="1" ht="25.5">
      <c r="A26" s="1" t="s">
        <v>13</v>
      </c>
      <c r="B26" s="25"/>
      <c r="C26" s="28">
        <v>71002</v>
      </c>
      <c r="D26" s="35" t="s">
        <v>20</v>
      </c>
      <c r="E26" s="30"/>
      <c r="F26" s="23">
        <f>F27+F32</f>
        <v>620.20000000000005</v>
      </c>
      <c r="G26" s="23">
        <f>G27+G32</f>
        <v>585.5</v>
      </c>
      <c r="H26" s="23">
        <f t="shared" si="2"/>
        <v>-34.700000000000045</v>
      </c>
      <c r="I26" s="23">
        <f t="shared" si="0"/>
        <v>-5.5949693647210665</v>
      </c>
      <c r="J26" s="24"/>
    </row>
    <row r="27" spans="1:10" s="27" customFormat="1" ht="76.5">
      <c r="A27" s="36" t="s">
        <v>80</v>
      </c>
      <c r="B27" s="25"/>
      <c r="C27" s="28">
        <v>71002</v>
      </c>
      <c r="D27" s="28">
        <v>76500</v>
      </c>
      <c r="E27" s="30"/>
      <c r="F27" s="23">
        <f>F28+F30</f>
        <v>356.6</v>
      </c>
      <c r="G27" s="23">
        <f>G28+G30</f>
        <v>321.89999999999998</v>
      </c>
      <c r="H27" s="23">
        <f t="shared" si="2"/>
        <v>-34.700000000000045</v>
      </c>
      <c r="I27" s="23">
        <f t="shared" si="0"/>
        <v>-9.7307908020190865</v>
      </c>
      <c r="J27" s="24"/>
    </row>
    <row r="28" spans="1:10" s="27" customFormat="1" ht="63.75">
      <c r="A28" s="1" t="s">
        <v>69</v>
      </c>
      <c r="B28" s="25"/>
      <c r="C28" s="28">
        <v>71002</v>
      </c>
      <c r="D28" s="28">
        <v>76500</v>
      </c>
      <c r="E28" s="30" t="s">
        <v>65</v>
      </c>
      <c r="F28" s="23">
        <f>F29</f>
        <v>346.1</v>
      </c>
      <c r="G28" s="23">
        <f>G29</f>
        <v>311.39999999999998</v>
      </c>
      <c r="H28" s="23">
        <f t="shared" si="2"/>
        <v>-34.700000000000045</v>
      </c>
      <c r="I28" s="23">
        <f t="shared" si="0"/>
        <v>-10.026004045073691</v>
      </c>
      <c r="J28" s="24"/>
    </row>
    <row r="29" spans="1:10" s="27" customFormat="1" ht="25.5">
      <c r="A29" s="1" t="s">
        <v>70</v>
      </c>
      <c r="B29" s="31"/>
      <c r="C29" s="28">
        <v>71002</v>
      </c>
      <c r="D29" s="28">
        <v>76500</v>
      </c>
      <c r="E29" s="30" t="s">
        <v>66</v>
      </c>
      <c r="F29" s="32">
        <v>346.1</v>
      </c>
      <c r="G29" s="32">
        <v>311.39999999999998</v>
      </c>
      <c r="H29" s="23">
        <f t="shared" si="2"/>
        <v>-34.700000000000045</v>
      </c>
      <c r="I29" s="23">
        <f t="shared" si="0"/>
        <v>-10.026004045073691</v>
      </c>
      <c r="J29" s="24"/>
    </row>
    <row r="30" spans="1:10" s="27" customFormat="1" ht="25.5">
      <c r="A30" s="1" t="s">
        <v>74</v>
      </c>
      <c r="B30" s="31"/>
      <c r="C30" s="28">
        <v>71002</v>
      </c>
      <c r="D30" s="28">
        <v>76500</v>
      </c>
      <c r="E30" s="30" t="s">
        <v>73</v>
      </c>
      <c r="F30" s="37">
        <f>F31</f>
        <v>10.5</v>
      </c>
      <c r="G30" s="37">
        <f>G31</f>
        <v>10.5</v>
      </c>
      <c r="H30" s="23">
        <f t="shared" ref="H30:H31" si="5">G30-F30</f>
        <v>0</v>
      </c>
      <c r="I30" s="23">
        <f t="shared" ref="I30:I31" si="6">G30/F30*100-100</f>
        <v>0</v>
      </c>
      <c r="J30" s="24"/>
    </row>
    <row r="31" spans="1:10" s="27" customFormat="1" ht="25.5">
      <c r="A31" s="1" t="s">
        <v>75</v>
      </c>
      <c r="B31" s="31"/>
      <c r="C31" s="28">
        <v>71002</v>
      </c>
      <c r="D31" s="28">
        <v>76500</v>
      </c>
      <c r="E31" s="30" t="s">
        <v>47</v>
      </c>
      <c r="F31" s="32">
        <v>10.5</v>
      </c>
      <c r="G31" s="32">
        <v>10.5</v>
      </c>
      <c r="H31" s="23">
        <f t="shared" si="5"/>
        <v>0</v>
      </c>
      <c r="I31" s="23">
        <f t="shared" si="6"/>
        <v>0</v>
      </c>
      <c r="J31" s="24"/>
    </row>
    <row r="32" spans="1:10" s="27" customFormat="1" ht="25.5">
      <c r="A32" s="1" t="s">
        <v>81</v>
      </c>
      <c r="B32" s="25"/>
      <c r="C32" s="28">
        <v>71002</v>
      </c>
      <c r="D32" s="28">
        <v>51180</v>
      </c>
      <c r="E32" s="30"/>
      <c r="F32" s="23">
        <f t="shared" ref="F32:G33" si="7">F33</f>
        <v>263.60000000000002</v>
      </c>
      <c r="G32" s="23">
        <f t="shared" si="7"/>
        <v>263.60000000000002</v>
      </c>
      <c r="H32" s="23">
        <f t="shared" si="2"/>
        <v>0</v>
      </c>
      <c r="I32" s="23">
        <f t="shared" si="0"/>
        <v>0</v>
      </c>
      <c r="J32" s="24"/>
    </row>
    <row r="33" spans="1:10" s="27" customFormat="1" ht="63.75">
      <c r="A33" s="1" t="s">
        <v>69</v>
      </c>
      <c r="B33" s="25"/>
      <c r="C33" s="28">
        <v>71002</v>
      </c>
      <c r="D33" s="28">
        <v>51180</v>
      </c>
      <c r="E33" s="30" t="s">
        <v>65</v>
      </c>
      <c r="F33" s="23">
        <f t="shared" si="7"/>
        <v>263.60000000000002</v>
      </c>
      <c r="G33" s="23">
        <f t="shared" si="7"/>
        <v>263.60000000000002</v>
      </c>
      <c r="H33" s="23">
        <f t="shared" si="2"/>
        <v>0</v>
      </c>
      <c r="I33" s="23">
        <f t="shared" si="0"/>
        <v>0</v>
      </c>
      <c r="J33" s="24"/>
    </row>
    <row r="34" spans="1:10" s="27" customFormat="1" ht="25.5">
      <c r="A34" s="1" t="s">
        <v>70</v>
      </c>
      <c r="B34" s="25"/>
      <c r="C34" s="28">
        <v>71002</v>
      </c>
      <c r="D34" s="28">
        <v>51180</v>
      </c>
      <c r="E34" s="30" t="s">
        <v>66</v>
      </c>
      <c r="F34" s="32">
        <v>263.60000000000002</v>
      </c>
      <c r="G34" s="32">
        <v>263.60000000000002</v>
      </c>
      <c r="H34" s="23">
        <f t="shared" si="2"/>
        <v>0</v>
      </c>
      <c r="I34" s="23">
        <f t="shared" si="0"/>
        <v>0</v>
      </c>
      <c r="J34" s="24"/>
    </row>
    <row r="35" spans="1:10" s="27" customFormat="1" ht="38.25">
      <c r="A35" s="1" t="s">
        <v>82</v>
      </c>
      <c r="B35" s="25"/>
      <c r="C35" s="28">
        <v>71003</v>
      </c>
      <c r="D35" s="35" t="s">
        <v>20</v>
      </c>
      <c r="E35" s="30"/>
      <c r="F35" s="37">
        <f t="shared" ref="F35:G37" si="8">F36</f>
        <v>162.4</v>
      </c>
      <c r="G35" s="37">
        <f t="shared" si="8"/>
        <v>120.8</v>
      </c>
      <c r="H35" s="23">
        <f t="shared" si="2"/>
        <v>-41.600000000000009</v>
      </c>
      <c r="I35" s="23">
        <f t="shared" si="0"/>
        <v>-25.615763546798036</v>
      </c>
      <c r="J35" s="24"/>
    </row>
    <row r="36" spans="1:10" s="27" customFormat="1" ht="25.5">
      <c r="A36" s="1" t="s">
        <v>9</v>
      </c>
      <c r="B36" s="25"/>
      <c r="C36" s="28">
        <v>71003</v>
      </c>
      <c r="D36" s="29" t="s">
        <v>26</v>
      </c>
      <c r="E36" s="30"/>
      <c r="F36" s="37">
        <f t="shared" si="8"/>
        <v>162.4</v>
      </c>
      <c r="G36" s="37">
        <f t="shared" si="8"/>
        <v>120.8</v>
      </c>
      <c r="H36" s="23">
        <f t="shared" si="2"/>
        <v>-41.600000000000009</v>
      </c>
      <c r="I36" s="23">
        <f t="shared" si="0"/>
        <v>-25.615763546798036</v>
      </c>
      <c r="J36" s="24"/>
    </row>
    <row r="37" spans="1:10" s="27" customFormat="1" ht="25.5">
      <c r="A37" s="1" t="s">
        <v>74</v>
      </c>
      <c r="B37" s="25"/>
      <c r="C37" s="28">
        <v>71003</v>
      </c>
      <c r="D37" s="29" t="s">
        <v>26</v>
      </c>
      <c r="E37" s="30" t="s">
        <v>73</v>
      </c>
      <c r="F37" s="37">
        <f t="shared" si="8"/>
        <v>162.4</v>
      </c>
      <c r="G37" s="37">
        <f t="shared" si="8"/>
        <v>120.8</v>
      </c>
      <c r="H37" s="23">
        <f t="shared" si="2"/>
        <v>-41.600000000000009</v>
      </c>
      <c r="I37" s="23">
        <f t="shared" si="0"/>
        <v>-25.615763546798036</v>
      </c>
      <c r="J37" s="24"/>
    </row>
    <row r="38" spans="1:10" s="27" customFormat="1" ht="25.5">
      <c r="A38" s="1" t="s">
        <v>75</v>
      </c>
      <c r="B38" s="25"/>
      <c r="C38" s="28">
        <v>71003</v>
      </c>
      <c r="D38" s="29" t="s">
        <v>26</v>
      </c>
      <c r="E38" s="30" t="s">
        <v>47</v>
      </c>
      <c r="F38" s="32">
        <v>162.4</v>
      </c>
      <c r="G38" s="32">
        <v>120.8</v>
      </c>
      <c r="H38" s="23">
        <f t="shared" si="2"/>
        <v>-41.600000000000009</v>
      </c>
      <c r="I38" s="23">
        <f t="shared" si="0"/>
        <v>-25.615763546798036</v>
      </c>
      <c r="J38" s="24"/>
    </row>
    <row r="39" spans="1:10" s="27" customFormat="1" ht="25.5">
      <c r="A39" s="38" t="s">
        <v>85</v>
      </c>
      <c r="B39" s="25"/>
      <c r="C39" s="28">
        <v>71004</v>
      </c>
      <c r="D39" s="35" t="s">
        <v>20</v>
      </c>
      <c r="E39" s="30"/>
      <c r="F39" s="37">
        <f t="shared" ref="F39:G41" si="9">F40</f>
        <v>1333.9</v>
      </c>
      <c r="G39" s="37">
        <f t="shared" si="9"/>
        <v>1333.9</v>
      </c>
      <c r="H39" s="23">
        <f t="shared" si="2"/>
        <v>0</v>
      </c>
      <c r="I39" s="23">
        <f t="shared" si="0"/>
        <v>0</v>
      </c>
      <c r="J39" s="24"/>
    </row>
    <row r="40" spans="1:10" s="27" customFormat="1">
      <c r="A40" s="38" t="s">
        <v>10</v>
      </c>
      <c r="B40" s="25"/>
      <c r="C40" s="28">
        <v>71004</v>
      </c>
      <c r="D40" s="29" t="s">
        <v>27</v>
      </c>
      <c r="E40" s="30"/>
      <c r="F40" s="37">
        <f t="shared" si="9"/>
        <v>1333.9</v>
      </c>
      <c r="G40" s="37">
        <f t="shared" si="9"/>
        <v>1333.9</v>
      </c>
      <c r="H40" s="23">
        <f t="shared" si="2"/>
        <v>0</v>
      </c>
      <c r="I40" s="23">
        <f t="shared" si="0"/>
        <v>0</v>
      </c>
      <c r="J40" s="24"/>
    </row>
    <row r="41" spans="1:10" s="27" customFormat="1">
      <c r="A41" s="1" t="s">
        <v>86</v>
      </c>
      <c r="B41" s="25"/>
      <c r="C41" s="28">
        <v>71004</v>
      </c>
      <c r="D41" s="29" t="s">
        <v>27</v>
      </c>
      <c r="E41" s="30" t="s">
        <v>83</v>
      </c>
      <c r="F41" s="37">
        <f t="shared" si="9"/>
        <v>1333.9</v>
      </c>
      <c r="G41" s="37">
        <f t="shared" si="9"/>
        <v>1333.9</v>
      </c>
      <c r="H41" s="23">
        <f t="shared" si="2"/>
        <v>0</v>
      </c>
      <c r="I41" s="23">
        <f t="shared" si="0"/>
        <v>0</v>
      </c>
      <c r="J41" s="24"/>
    </row>
    <row r="42" spans="1:10" s="27" customFormat="1" ht="25.5">
      <c r="A42" s="1" t="s">
        <v>87</v>
      </c>
      <c r="B42" s="25"/>
      <c r="C42" s="28">
        <v>71004</v>
      </c>
      <c r="D42" s="29" t="s">
        <v>27</v>
      </c>
      <c r="E42" s="30" t="s">
        <v>84</v>
      </c>
      <c r="F42" s="32">
        <v>1333.9</v>
      </c>
      <c r="G42" s="32">
        <v>1333.9</v>
      </c>
      <c r="H42" s="23">
        <f t="shared" si="2"/>
        <v>0</v>
      </c>
      <c r="I42" s="23">
        <f t="shared" si="0"/>
        <v>0</v>
      </c>
      <c r="J42" s="24"/>
    </row>
    <row r="43" spans="1:10" s="27" customFormat="1" ht="38.25">
      <c r="A43" s="1" t="s">
        <v>239</v>
      </c>
      <c r="B43" s="25"/>
      <c r="C43" s="28">
        <v>71009</v>
      </c>
      <c r="D43" s="29" t="s">
        <v>20</v>
      </c>
      <c r="E43" s="30"/>
      <c r="F43" s="58">
        <f>F44</f>
        <v>1241.2</v>
      </c>
      <c r="G43" s="58">
        <f>G44</f>
        <v>1241.2</v>
      </c>
      <c r="H43" s="23">
        <f t="shared" ref="H43:H47" si="10">G43-F43</f>
        <v>0</v>
      </c>
      <c r="I43" s="23">
        <f t="shared" ref="I43:I47" si="11">G43/F43*100-100</f>
        <v>0</v>
      </c>
      <c r="J43" s="24"/>
    </row>
    <row r="44" spans="1:10" s="27" customFormat="1" ht="25.5">
      <c r="A44" s="1" t="s">
        <v>240</v>
      </c>
      <c r="B44" s="25"/>
      <c r="C44" s="28">
        <v>71009</v>
      </c>
      <c r="D44" s="29" t="s">
        <v>241</v>
      </c>
      <c r="E44" s="30"/>
      <c r="F44" s="58">
        <f>F45</f>
        <v>1241.2</v>
      </c>
      <c r="G44" s="58">
        <f>G45</f>
        <v>1241.2</v>
      </c>
      <c r="H44" s="23">
        <f t="shared" si="10"/>
        <v>0</v>
      </c>
      <c r="I44" s="23">
        <f t="shared" si="11"/>
        <v>0</v>
      </c>
      <c r="J44" s="24"/>
    </row>
    <row r="45" spans="1:10" s="27" customFormat="1" ht="63.75">
      <c r="A45" s="1" t="s">
        <v>69</v>
      </c>
      <c r="B45" s="25"/>
      <c r="C45" s="28">
        <v>71009</v>
      </c>
      <c r="D45" s="29" t="s">
        <v>241</v>
      </c>
      <c r="E45" s="30" t="s">
        <v>65</v>
      </c>
      <c r="F45" s="58">
        <f>F47+F46</f>
        <v>1241.2</v>
      </c>
      <c r="G45" s="58">
        <f>G47+G46</f>
        <v>1241.2</v>
      </c>
      <c r="H45" s="23">
        <f t="shared" si="10"/>
        <v>0</v>
      </c>
      <c r="I45" s="23">
        <f t="shared" si="11"/>
        <v>0</v>
      </c>
      <c r="J45" s="24"/>
    </row>
    <row r="46" spans="1:10" s="27" customFormat="1">
      <c r="A46" s="1" t="s">
        <v>72</v>
      </c>
      <c r="B46" s="25"/>
      <c r="C46" s="28">
        <v>71009</v>
      </c>
      <c r="D46" s="29" t="s">
        <v>241</v>
      </c>
      <c r="E46" s="30" t="s">
        <v>71</v>
      </c>
      <c r="F46" s="39">
        <v>740.7</v>
      </c>
      <c r="G46" s="39">
        <v>740.7</v>
      </c>
      <c r="H46" s="23"/>
      <c r="I46" s="23"/>
      <c r="J46" s="24"/>
    </row>
    <row r="47" spans="1:10" s="27" customFormat="1" ht="25.5">
      <c r="A47" s="1" t="s">
        <v>70</v>
      </c>
      <c r="B47" s="25"/>
      <c r="C47" s="28">
        <v>71009</v>
      </c>
      <c r="D47" s="29" t="s">
        <v>241</v>
      </c>
      <c r="E47" s="30" t="s">
        <v>66</v>
      </c>
      <c r="F47" s="39">
        <v>500.5</v>
      </c>
      <c r="G47" s="39">
        <v>500.5</v>
      </c>
      <c r="H47" s="23">
        <f t="shared" si="10"/>
        <v>0</v>
      </c>
      <c r="I47" s="23">
        <f t="shared" si="11"/>
        <v>0</v>
      </c>
      <c r="J47" s="24"/>
    </row>
    <row r="48" spans="1:10" ht="25.5">
      <c r="A48" s="20" t="s">
        <v>155</v>
      </c>
      <c r="B48" s="25">
        <v>7200000</v>
      </c>
      <c r="C48" s="21">
        <v>72000</v>
      </c>
      <c r="D48" s="26" t="s">
        <v>20</v>
      </c>
      <c r="E48" s="21"/>
      <c r="F48" s="22">
        <f>F49+F60+F66+F77+F83</f>
        <v>2471.1000000000004</v>
      </c>
      <c r="G48" s="22">
        <f>G49+G60+G66+G77+G83</f>
        <v>2246.1</v>
      </c>
      <c r="H48" s="23">
        <f t="shared" si="2"/>
        <v>-225.00000000000045</v>
      </c>
      <c r="I48" s="23">
        <f t="shared" si="0"/>
        <v>-9.1052567682408778</v>
      </c>
      <c r="J48" s="24"/>
    </row>
    <row r="49" spans="1:10" ht="51">
      <c r="A49" s="1" t="s">
        <v>15</v>
      </c>
      <c r="B49" s="25"/>
      <c r="C49" s="28">
        <v>72002</v>
      </c>
      <c r="D49" s="35" t="s">
        <v>20</v>
      </c>
      <c r="E49" s="30"/>
      <c r="F49" s="23">
        <f>F50+F55</f>
        <v>1114.8000000000002</v>
      </c>
      <c r="G49" s="23">
        <f>G50+G55</f>
        <v>1064.5999999999999</v>
      </c>
      <c r="H49" s="23">
        <f t="shared" si="2"/>
        <v>-50.200000000000273</v>
      </c>
      <c r="I49" s="23">
        <f t="shared" si="0"/>
        <v>-4.5030498744169591</v>
      </c>
      <c r="J49" s="24"/>
    </row>
    <row r="50" spans="1:10" ht="51">
      <c r="A50" s="36" t="s">
        <v>92</v>
      </c>
      <c r="B50" s="25"/>
      <c r="C50" s="28">
        <v>72002</v>
      </c>
      <c r="D50" s="28" t="s">
        <v>23</v>
      </c>
      <c r="E50" s="30"/>
      <c r="F50" s="23">
        <f>F51+F53</f>
        <v>356.6</v>
      </c>
      <c r="G50" s="23">
        <f>G51+G53</f>
        <v>356.6</v>
      </c>
      <c r="H50" s="23">
        <f t="shared" si="2"/>
        <v>0</v>
      </c>
      <c r="I50" s="23">
        <f t="shared" si="0"/>
        <v>0</v>
      </c>
      <c r="J50" s="24"/>
    </row>
    <row r="51" spans="1:10" ht="63.75">
      <c r="A51" s="1" t="s">
        <v>69</v>
      </c>
      <c r="B51" s="25"/>
      <c r="C51" s="28">
        <v>72002</v>
      </c>
      <c r="D51" s="28" t="s">
        <v>23</v>
      </c>
      <c r="E51" s="30" t="s">
        <v>65</v>
      </c>
      <c r="F51" s="23">
        <f>F52</f>
        <v>336.6</v>
      </c>
      <c r="G51" s="23">
        <f>G52</f>
        <v>336.6</v>
      </c>
      <c r="H51" s="23">
        <f t="shared" si="2"/>
        <v>0</v>
      </c>
      <c r="I51" s="23">
        <f t="shared" si="0"/>
        <v>0</v>
      </c>
      <c r="J51" s="24"/>
    </row>
    <row r="52" spans="1:10" ht="25.5">
      <c r="A52" s="1" t="s">
        <v>70</v>
      </c>
      <c r="B52" s="25"/>
      <c r="C52" s="28">
        <v>72002</v>
      </c>
      <c r="D52" s="28" t="s">
        <v>23</v>
      </c>
      <c r="E52" s="30" t="s">
        <v>66</v>
      </c>
      <c r="F52" s="32">
        <v>336.6</v>
      </c>
      <c r="G52" s="32">
        <v>336.6</v>
      </c>
      <c r="H52" s="23">
        <f>G52-F52</f>
        <v>0</v>
      </c>
      <c r="I52" s="23">
        <f>G52/F52*100-100</f>
        <v>0</v>
      </c>
      <c r="J52" s="24"/>
    </row>
    <row r="53" spans="1:10" ht="25.5">
      <c r="A53" s="1" t="s">
        <v>74</v>
      </c>
      <c r="B53" s="25"/>
      <c r="C53" s="28">
        <v>72002</v>
      </c>
      <c r="D53" s="28" t="s">
        <v>23</v>
      </c>
      <c r="E53" s="30" t="s">
        <v>73</v>
      </c>
      <c r="F53" s="37">
        <f>F54</f>
        <v>20</v>
      </c>
      <c r="G53" s="37">
        <f>G54</f>
        <v>20</v>
      </c>
      <c r="H53" s="23">
        <f t="shared" ref="H53:H54" si="12">G53-F53</f>
        <v>0</v>
      </c>
      <c r="I53" s="23">
        <f t="shared" ref="I53:I54" si="13">G53/F53*100-100</f>
        <v>0</v>
      </c>
      <c r="J53" s="24"/>
    </row>
    <row r="54" spans="1:10" ht="25.5">
      <c r="A54" s="1" t="s">
        <v>75</v>
      </c>
      <c r="B54" s="25"/>
      <c r="C54" s="28">
        <v>72002</v>
      </c>
      <c r="D54" s="28" t="s">
        <v>23</v>
      </c>
      <c r="E54" s="30" t="s">
        <v>47</v>
      </c>
      <c r="F54" s="32">
        <v>20</v>
      </c>
      <c r="G54" s="32">
        <v>20</v>
      </c>
      <c r="H54" s="23">
        <f t="shared" si="12"/>
        <v>0</v>
      </c>
      <c r="I54" s="23">
        <f t="shared" si="13"/>
        <v>0</v>
      </c>
      <c r="J54" s="24"/>
    </row>
    <row r="55" spans="1:10" ht="51">
      <c r="A55" s="1" t="s">
        <v>93</v>
      </c>
      <c r="B55" s="25"/>
      <c r="C55" s="28">
        <v>72002</v>
      </c>
      <c r="D55" s="28">
        <v>77110</v>
      </c>
      <c r="E55" s="30"/>
      <c r="F55" s="23">
        <f>F56+F58</f>
        <v>758.2</v>
      </c>
      <c r="G55" s="23">
        <f>G56+G58</f>
        <v>708</v>
      </c>
      <c r="H55" s="23">
        <f t="shared" si="2"/>
        <v>-50.200000000000045</v>
      </c>
      <c r="I55" s="23">
        <f t="shared" si="0"/>
        <v>-6.6209443418623124</v>
      </c>
      <c r="J55" s="24"/>
    </row>
    <row r="56" spans="1:10" ht="25.5">
      <c r="A56" s="1" t="s">
        <v>74</v>
      </c>
      <c r="B56" s="25"/>
      <c r="C56" s="28">
        <v>72002</v>
      </c>
      <c r="D56" s="28">
        <v>77110</v>
      </c>
      <c r="E56" s="30" t="s">
        <v>73</v>
      </c>
      <c r="F56" s="23">
        <f>F57</f>
        <v>22.2</v>
      </c>
      <c r="G56" s="23">
        <f>G57</f>
        <v>10.7</v>
      </c>
      <c r="H56" s="23">
        <f t="shared" si="2"/>
        <v>-11.5</v>
      </c>
      <c r="I56" s="23">
        <f t="shared" si="0"/>
        <v>-51.801801801801808</v>
      </c>
      <c r="J56" s="24"/>
    </row>
    <row r="57" spans="1:10" ht="25.5">
      <c r="A57" s="1" t="s">
        <v>75</v>
      </c>
      <c r="B57" s="25"/>
      <c r="C57" s="28">
        <v>72002</v>
      </c>
      <c r="D57" s="28">
        <v>77110</v>
      </c>
      <c r="E57" s="30" t="s">
        <v>47</v>
      </c>
      <c r="F57" s="32">
        <v>22.2</v>
      </c>
      <c r="G57" s="32">
        <v>10.7</v>
      </c>
      <c r="H57" s="23">
        <f t="shared" si="2"/>
        <v>-11.5</v>
      </c>
      <c r="I57" s="23">
        <f t="shared" si="0"/>
        <v>-51.801801801801808</v>
      </c>
      <c r="J57" s="24"/>
    </row>
    <row r="58" spans="1:10">
      <c r="A58" s="1" t="s">
        <v>86</v>
      </c>
      <c r="B58" s="25"/>
      <c r="C58" s="28">
        <v>72002</v>
      </c>
      <c r="D58" s="28">
        <v>77110</v>
      </c>
      <c r="E58" s="30" t="s">
        <v>83</v>
      </c>
      <c r="F58" s="23">
        <f>F59</f>
        <v>736</v>
      </c>
      <c r="G58" s="23">
        <f>G59</f>
        <v>697.3</v>
      </c>
      <c r="H58" s="23">
        <f t="shared" si="2"/>
        <v>-38.700000000000045</v>
      </c>
      <c r="I58" s="23">
        <f t="shared" si="0"/>
        <v>-5.2581521739130466</v>
      </c>
      <c r="J58" s="24"/>
    </row>
    <row r="59" spans="1:10" ht="25.5">
      <c r="A59" s="1" t="s">
        <v>87</v>
      </c>
      <c r="B59" s="25"/>
      <c r="C59" s="28">
        <v>72002</v>
      </c>
      <c r="D59" s="28">
        <v>77110</v>
      </c>
      <c r="E59" s="30" t="s">
        <v>84</v>
      </c>
      <c r="F59" s="32">
        <v>736</v>
      </c>
      <c r="G59" s="32">
        <v>697.3</v>
      </c>
      <c r="H59" s="23">
        <f t="shared" si="2"/>
        <v>-38.700000000000045</v>
      </c>
      <c r="I59" s="23">
        <f t="shared" si="0"/>
        <v>-5.2581521739130466</v>
      </c>
      <c r="J59" s="24"/>
    </row>
    <row r="60" spans="1:10" ht="38.25">
      <c r="A60" s="1" t="s">
        <v>40</v>
      </c>
      <c r="B60" s="25"/>
      <c r="C60" s="28">
        <v>72003</v>
      </c>
      <c r="D60" s="35" t="s">
        <v>20</v>
      </c>
      <c r="E60" s="30"/>
      <c r="F60" s="23">
        <f t="shared" ref="F60:G62" si="14">F61</f>
        <v>356.6</v>
      </c>
      <c r="G60" s="23">
        <f t="shared" si="14"/>
        <v>181.8</v>
      </c>
      <c r="H60" s="23">
        <f t="shared" si="2"/>
        <v>-174.8</v>
      </c>
      <c r="I60" s="23">
        <f t="shared" si="0"/>
        <v>-49.018508132361191</v>
      </c>
      <c r="J60" s="24"/>
    </row>
    <row r="61" spans="1:10" ht="51">
      <c r="A61" s="1" t="s">
        <v>94</v>
      </c>
      <c r="B61" s="25"/>
      <c r="C61" s="28">
        <v>72003</v>
      </c>
      <c r="D61" s="28">
        <v>76600</v>
      </c>
      <c r="E61" s="30"/>
      <c r="F61" s="23">
        <f>F62+F64</f>
        <v>356.6</v>
      </c>
      <c r="G61" s="23">
        <f>G62+G64</f>
        <v>181.8</v>
      </c>
      <c r="H61" s="23">
        <f t="shared" si="2"/>
        <v>-174.8</v>
      </c>
      <c r="I61" s="23">
        <f t="shared" si="0"/>
        <v>-49.018508132361191</v>
      </c>
      <c r="J61" s="24"/>
    </row>
    <row r="62" spans="1:10" ht="63.75">
      <c r="A62" s="1" t="s">
        <v>69</v>
      </c>
      <c r="B62" s="25"/>
      <c r="C62" s="28">
        <v>72003</v>
      </c>
      <c r="D62" s="28">
        <v>76600</v>
      </c>
      <c r="E62" s="30" t="s">
        <v>65</v>
      </c>
      <c r="F62" s="23">
        <f t="shared" si="14"/>
        <v>352.1</v>
      </c>
      <c r="G62" s="23">
        <f t="shared" si="14"/>
        <v>181.8</v>
      </c>
      <c r="H62" s="23">
        <f t="shared" si="2"/>
        <v>-170.3</v>
      </c>
      <c r="I62" s="23">
        <f t="shared" si="0"/>
        <v>-48.366941209883549</v>
      </c>
      <c r="J62" s="24"/>
    </row>
    <row r="63" spans="1:10" ht="25.5">
      <c r="A63" s="1" t="s">
        <v>70</v>
      </c>
      <c r="B63" s="25"/>
      <c r="C63" s="28">
        <v>72003</v>
      </c>
      <c r="D63" s="28">
        <v>76600</v>
      </c>
      <c r="E63" s="30" t="s">
        <v>66</v>
      </c>
      <c r="F63" s="32">
        <v>352.1</v>
      </c>
      <c r="G63" s="32">
        <v>181.8</v>
      </c>
      <c r="H63" s="23">
        <f t="shared" si="2"/>
        <v>-170.3</v>
      </c>
      <c r="I63" s="23">
        <f t="shared" si="0"/>
        <v>-48.366941209883549</v>
      </c>
      <c r="J63" s="24"/>
    </row>
    <row r="64" spans="1:10" ht="25.5">
      <c r="A64" s="1" t="s">
        <v>74</v>
      </c>
      <c r="B64" s="25"/>
      <c r="C64" s="28">
        <v>72003</v>
      </c>
      <c r="D64" s="28">
        <v>76600</v>
      </c>
      <c r="E64" s="30" t="s">
        <v>73</v>
      </c>
      <c r="F64" s="37">
        <f>F65</f>
        <v>4.5</v>
      </c>
      <c r="G64" s="37">
        <f t="shared" ref="G64" si="15">G65</f>
        <v>0</v>
      </c>
      <c r="H64" s="23">
        <f t="shared" si="2"/>
        <v>-4.5</v>
      </c>
      <c r="I64" s="23">
        <f t="shared" si="0"/>
        <v>-100</v>
      </c>
      <c r="J64" s="24"/>
    </row>
    <row r="65" spans="1:10" ht="25.5">
      <c r="A65" s="1" t="s">
        <v>75</v>
      </c>
      <c r="B65" s="25"/>
      <c r="C65" s="28">
        <v>72003</v>
      </c>
      <c r="D65" s="28">
        <v>76600</v>
      </c>
      <c r="E65" s="30" t="s">
        <v>47</v>
      </c>
      <c r="F65" s="32">
        <v>4.5</v>
      </c>
      <c r="G65" s="32">
        <v>0</v>
      </c>
      <c r="H65" s="23">
        <f t="shared" si="2"/>
        <v>-4.5</v>
      </c>
      <c r="I65" s="23">
        <f t="shared" si="0"/>
        <v>-100</v>
      </c>
      <c r="J65" s="24"/>
    </row>
    <row r="66" spans="1:10" ht="38.25">
      <c r="A66" s="1" t="s">
        <v>16</v>
      </c>
      <c r="B66" s="25"/>
      <c r="C66" s="28">
        <v>72004</v>
      </c>
      <c r="D66" s="35" t="s">
        <v>20</v>
      </c>
      <c r="E66" s="30"/>
      <c r="F66" s="23">
        <f>F67+F72</f>
        <v>713.2</v>
      </c>
      <c r="G66" s="23">
        <f>G67+G72</f>
        <v>713.2</v>
      </c>
      <c r="H66" s="23">
        <f t="shared" si="2"/>
        <v>0</v>
      </c>
      <c r="I66" s="23">
        <f t="shared" si="0"/>
        <v>0</v>
      </c>
      <c r="J66" s="24"/>
    </row>
    <row r="67" spans="1:10" ht="63.75">
      <c r="A67" s="36" t="s">
        <v>95</v>
      </c>
      <c r="B67" s="25"/>
      <c r="C67" s="28">
        <v>72004</v>
      </c>
      <c r="D67" s="28">
        <v>76400</v>
      </c>
      <c r="E67" s="30"/>
      <c r="F67" s="23">
        <f>F68+F70</f>
        <v>356.6</v>
      </c>
      <c r="G67" s="23">
        <f t="shared" ref="G67" si="16">G68+G70</f>
        <v>356.6</v>
      </c>
      <c r="H67" s="23">
        <f t="shared" si="2"/>
        <v>0</v>
      </c>
      <c r="I67" s="23">
        <f t="shared" si="0"/>
        <v>0</v>
      </c>
      <c r="J67" s="24"/>
    </row>
    <row r="68" spans="1:10" ht="63.75">
      <c r="A68" s="1" t="s">
        <v>69</v>
      </c>
      <c r="B68" s="25"/>
      <c r="C68" s="28">
        <v>72004</v>
      </c>
      <c r="D68" s="28">
        <v>76400</v>
      </c>
      <c r="E68" s="30" t="s">
        <v>65</v>
      </c>
      <c r="F68" s="23">
        <f>F69</f>
        <v>350.6</v>
      </c>
      <c r="G68" s="23">
        <f>G69</f>
        <v>350.6</v>
      </c>
      <c r="H68" s="23">
        <f t="shared" si="2"/>
        <v>0</v>
      </c>
      <c r="I68" s="23">
        <f t="shared" si="0"/>
        <v>0</v>
      </c>
      <c r="J68" s="24"/>
    </row>
    <row r="69" spans="1:10" ht="25.5">
      <c r="A69" s="1" t="s">
        <v>70</v>
      </c>
      <c r="B69" s="25"/>
      <c r="C69" s="28">
        <v>72004</v>
      </c>
      <c r="D69" s="28">
        <v>76400</v>
      </c>
      <c r="E69" s="30" t="s">
        <v>66</v>
      </c>
      <c r="F69" s="32">
        <v>350.6</v>
      </c>
      <c r="G69" s="32">
        <v>350.6</v>
      </c>
      <c r="H69" s="23">
        <f t="shared" si="2"/>
        <v>0</v>
      </c>
      <c r="I69" s="23">
        <f t="shared" si="0"/>
        <v>0</v>
      </c>
      <c r="J69" s="24"/>
    </row>
    <row r="70" spans="1:10" ht="25.5">
      <c r="A70" s="1" t="s">
        <v>74</v>
      </c>
      <c r="B70" s="25"/>
      <c r="C70" s="28">
        <v>72004</v>
      </c>
      <c r="D70" s="28">
        <v>76400</v>
      </c>
      <c r="E70" s="30" t="s">
        <v>73</v>
      </c>
      <c r="F70" s="37">
        <f>F71</f>
        <v>6</v>
      </c>
      <c r="G70" s="37">
        <f t="shared" ref="G70" si="17">G71</f>
        <v>6</v>
      </c>
      <c r="H70" s="23">
        <f t="shared" ref="H70:H133" si="18">G70-F70</f>
        <v>0</v>
      </c>
      <c r="I70" s="23">
        <f t="shared" si="0"/>
        <v>0</v>
      </c>
      <c r="J70" s="24"/>
    </row>
    <row r="71" spans="1:10" ht="25.5">
      <c r="A71" s="1" t="s">
        <v>75</v>
      </c>
      <c r="B71" s="25"/>
      <c r="C71" s="28">
        <v>72004</v>
      </c>
      <c r="D71" s="28">
        <v>76400</v>
      </c>
      <c r="E71" s="30" t="s">
        <v>47</v>
      </c>
      <c r="F71" s="32">
        <v>6</v>
      </c>
      <c r="G71" s="32">
        <v>6</v>
      </c>
      <c r="H71" s="23">
        <f t="shared" si="18"/>
        <v>0</v>
      </c>
      <c r="I71" s="23">
        <f t="shared" si="0"/>
        <v>0</v>
      </c>
      <c r="J71" s="24"/>
    </row>
    <row r="72" spans="1:10" ht="114.75">
      <c r="A72" s="36" t="s">
        <v>96</v>
      </c>
      <c r="B72" s="25"/>
      <c r="C72" s="28">
        <v>72004</v>
      </c>
      <c r="D72" s="28">
        <v>77120</v>
      </c>
      <c r="E72" s="30"/>
      <c r="F72" s="23">
        <f>F73+F75</f>
        <v>356.6</v>
      </c>
      <c r="G72" s="23">
        <f>G73+G75</f>
        <v>356.6</v>
      </c>
      <c r="H72" s="23">
        <f t="shared" si="18"/>
        <v>0</v>
      </c>
      <c r="I72" s="23">
        <f t="shared" si="0"/>
        <v>0</v>
      </c>
      <c r="J72" s="24"/>
    </row>
    <row r="73" spans="1:10" ht="63.75">
      <c r="A73" s="1" t="s">
        <v>69</v>
      </c>
      <c r="B73" s="25"/>
      <c r="C73" s="28">
        <v>72004</v>
      </c>
      <c r="D73" s="28">
        <v>77120</v>
      </c>
      <c r="E73" s="30" t="s">
        <v>65</v>
      </c>
      <c r="F73" s="23">
        <f>F74</f>
        <v>331.6</v>
      </c>
      <c r="G73" s="23">
        <f>G74</f>
        <v>331.6</v>
      </c>
      <c r="H73" s="23">
        <f t="shared" si="18"/>
        <v>0</v>
      </c>
      <c r="I73" s="23">
        <f t="shared" si="0"/>
        <v>0</v>
      </c>
      <c r="J73" s="24"/>
    </row>
    <row r="74" spans="1:10" ht="25.5">
      <c r="A74" s="1" t="s">
        <v>70</v>
      </c>
      <c r="B74" s="25"/>
      <c r="C74" s="28">
        <v>72004</v>
      </c>
      <c r="D74" s="28">
        <v>77120</v>
      </c>
      <c r="E74" s="30" t="s">
        <v>66</v>
      </c>
      <c r="F74" s="32">
        <v>331.6</v>
      </c>
      <c r="G74" s="32">
        <v>331.6</v>
      </c>
      <c r="H74" s="23">
        <f t="shared" si="18"/>
        <v>0</v>
      </c>
      <c r="I74" s="23">
        <f t="shared" ref="I74:I135" si="19">G74/F74*100-100</f>
        <v>0</v>
      </c>
      <c r="J74" s="24"/>
    </row>
    <row r="75" spans="1:10" ht="25.5">
      <c r="A75" s="1" t="s">
        <v>74</v>
      </c>
      <c r="B75" s="25"/>
      <c r="C75" s="28">
        <v>72004</v>
      </c>
      <c r="D75" s="28">
        <v>77120</v>
      </c>
      <c r="E75" s="30" t="s">
        <v>73</v>
      </c>
      <c r="F75" s="37">
        <f>F76</f>
        <v>25</v>
      </c>
      <c r="G75" s="37">
        <f>G76</f>
        <v>25</v>
      </c>
      <c r="H75" s="23">
        <f t="shared" ref="H75:H76" si="20">G75-F75</f>
        <v>0</v>
      </c>
      <c r="I75" s="23">
        <f t="shared" ref="I75:I76" si="21">G75/F75*100-100</f>
        <v>0</v>
      </c>
      <c r="J75" s="24"/>
    </row>
    <row r="76" spans="1:10" ht="25.5">
      <c r="A76" s="1" t="s">
        <v>75</v>
      </c>
      <c r="B76" s="25"/>
      <c r="C76" s="28">
        <v>72004</v>
      </c>
      <c r="D76" s="28">
        <v>77120</v>
      </c>
      <c r="E76" s="30" t="s">
        <v>47</v>
      </c>
      <c r="F76" s="32">
        <v>25</v>
      </c>
      <c r="G76" s="32">
        <v>25</v>
      </c>
      <c r="H76" s="23">
        <f t="shared" si="20"/>
        <v>0</v>
      </c>
      <c r="I76" s="23">
        <f t="shared" si="21"/>
        <v>0</v>
      </c>
      <c r="J76" s="24"/>
    </row>
    <row r="77" spans="1:10" ht="38.25">
      <c r="A77" s="1" t="s">
        <v>14</v>
      </c>
      <c r="B77" s="25"/>
      <c r="C77" s="28">
        <v>72005</v>
      </c>
      <c r="D77" s="35" t="s">
        <v>20</v>
      </c>
      <c r="E77" s="30"/>
      <c r="F77" s="23">
        <f>F78</f>
        <v>171.9</v>
      </c>
      <c r="G77" s="23">
        <f t="shared" ref="G77:G79" si="22">G78</f>
        <v>171.9</v>
      </c>
      <c r="H77" s="23">
        <f t="shared" si="18"/>
        <v>0</v>
      </c>
      <c r="I77" s="23">
        <f t="shared" si="19"/>
        <v>0</v>
      </c>
      <c r="J77" s="24"/>
    </row>
    <row r="78" spans="1:10" ht="38.25">
      <c r="A78" s="1" t="s">
        <v>97</v>
      </c>
      <c r="B78" s="25"/>
      <c r="C78" s="28">
        <v>72005</v>
      </c>
      <c r="D78" s="28">
        <v>76300</v>
      </c>
      <c r="E78" s="30"/>
      <c r="F78" s="23">
        <f>F79+F81</f>
        <v>171.9</v>
      </c>
      <c r="G78" s="23">
        <f t="shared" ref="G78" si="23">G79+G81</f>
        <v>171.9</v>
      </c>
      <c r="H78" s="23">
        <f t="shared" si="18"/>
        <v>0</v>
      </c>
      <c r="I78" s="23">
        <f t="shared" si="19"/>
        <v>0</v>
      </c>
      <c r="J78" s="24"/>
    </row>
    <row r="79" spans="1:10" ht="63.75">
      <c r="A79" s="1" t="s">
        <v>69</v>
      </c>
      <c r="B79" s="25"/>
      <c r="C79" s="28">
        <v>72005</v>
      </c>
      <c r="D79" s="28">
        <v>76300</v>
      </c>
      <c r="E79" s="30" t="s">
        <v>65</v>
      </c>
      <c r="F79" s="23">
        <f>F80</f>
        <v>171.4</v>
      </c>
      <c r="G79" s="23">
        <f t="shared" si="22"/>
        <v>171.4</v>
      </c>
      <c r="H79" s="23">
        <f t="shared" si="18"/>
        <v>0</v>
      </c>
      <c r="I79" s="23">
        <f t="shared" si="19"/>
        <v>0</v>
      </c>
      <c r="J79" s="24"/>
    </row>
    <row r="80" spans="1:10" ht="25.5">
      <c r="A80" s="1" t="s">
        <v>70</v>
      </c>
      <c r="B80" s="25"/>
      <c r="C80" s="28">
        <v>72005</v>
      </c>
      <c r="D80" s="28">
        <v>76300</v>
      </c>
      <c r="E80" s="30" t="s">
        <v>66</v>
      </c>
      <c r="F80" s="32">
        <v>171.4</v>
      </c>
      <c r="G80" s="32">
        <v>171.4</v>
      </c>
      <c r="H80" s="23">
        <f t="shared" si="18"/>
        <v>0</v>
      </c>
      <c r="I80" s="23">
        <f t="shared" si="19"/>
        <v>0</v>
      </c>
      <c r="J80" s="24"/>
    </row>
    <row r="81" spans="1:10" ht="25.5">
      <c r="A81" s="1" t="s">
        <v>74</v>
      </c>
      <c r="B81" s="25"/>
      <c r="C81" s="28">
        <v>72005</v>
      </c>
      <c r="D81" s="28">
        <v>76300</v>
      </c>
      <c r="E81" s="30" t="s">
        <v>73</v>
      </c>
      <c r="F81" s="37">
        <f>F82</f>
        <v>0.5</v>
      </c>
      <c r="G81" s="37">
        <f t="shared" ref="G81" si="24">G82</f>
        <v>0.5</v>
      </c>
      <c r="H81" s="23">
        <f t="shared" si="18"/>
        <v>0</v>
      </c>
      <c r="I81" s="23">
        <f t="shared" si="19"/>
        <v>0</v>
      </c>
      <c r="J81" s="24"/>
    </row>
    <row r="82" spans="1:10" ht="25.5">
      <c r="A82" s="1" t="s">
        <v>75</v>
      </c>
      <c r="B82" s="25"/>
      <c r="C82" s="28">
        <v>72005</v>
      </c>
      <c r="D82" s="28">
        <v>76300</v>
      </c>
      <c r="E82" s="30" t="s">
        <v>47</v>
      </c>
      <c r="F82" s="32">
        <v>0.5</v>
      </c>
      <c r="G82" s="32">
        <v>0.5</v>
      </c>
      <c r="H82" s="23">
        <f t="shared" si="18"/>
        <v>0</v>
      </c>
      <c r="I82" s="23">
        <f t="shared" si="19"/>
        <v>0</v>
      </c>
      <c r="J82" s="24"/>
    </row>
    <row r="83" spans="1:10" ht="76.5">
      <c r="A83" s="1" t="s">
        <v>99</v>
      </c>
      <c r="B83" s="25"/>
      <c r="C83" s="40">
        <v>72006</v>
      </c>
      <c r="D83" s="35" t="s">
        <v>20</v>
      </c>
      <c r="E83" s="30"/>
      <c r="F83" s="23">
        <f>F84</f>
        <v>114.6</v>
      </c>
      <c r="G83" s="23">
        <f t="shared" ref="G83:G85" si="25">G84</f>
        <v>114.6</v>
      </c>
      <c r="H83" s="23">
        <f t="shared" si="18"/>
        <v>0</v>
      </c>
      <c r="I83" s="23">
        <f t="shared" si="19"/>
        <v>0</v>
      </c>
      <c r="J83" s="24"/>
    </row>
    <row r="84" spans="1:10" ht="63.75">
      <c r="A84" s="1" t="s">
        <v>63</v>
      </c>
      <c r="B84" s="25"/>
      <c r="C84" s="40">
        <v>72006</v>
      </c>
      <c r="D84" s="35" t="s">
        <v>34</v>
      </c>
      <c r="E84" s="30"/>
      <c r="F84" s="23">
        <f>F85</f>
        <v>114.6</v>
      </c>
      <c r="G84" s="23">
        <f t="shared" si="25"/>
        <v>114.6</v>
      </c>
      <c r="H84" s="23">
        <f t="shared" si="18"/>
        <v>0</v>
      </c>
      <c r="I84" s="23">
        <f t="shared" si="19"/>
        <v>0</v>
      </c>
      <c r="J84" s="24"/>
    </row>
    <row r="85" spans="1:10">
      <c r="A85" s="1" t="s">
        <v>78</v>
      </c>
      <c r="B85" s="25"/>
      <c r="C85" s="40">
        <v>72006</v>
      </c>
      <c r="D85" s="35" t="s">
        <v>34</v>
      </c>
      <c r="E85" s="30" t="s">
        <v>76</v>
      </c>
      <c r="F85" s="23">
        <f>F86</f>
        <v>114.6</v>
      </c>
      <c r="G85" s="23">
        <f t="shared" si="25"/>
        <v>114.6</v>
      </c>
      <c r="H85" s="23">
        <f t="shared" si="18"/>
        <v>0</v>
      </c>
      <c r="I85" s="23">
        <f t="shared" si="19"/>
        <v>0</v>
      </c>
      <c r="J85" s="24"/>
    </row>
    <row r="86" spans="1:10" ht="38.25">
      <c r="A86" s="1" t="s">
        <v>100</v>
      </c>
      <c r="B86" s="25"/>
      <c r="C86" s="40">
        <v>72006</v>
      </c>
      <c r="D86" s="35" t="s">
        <v>34</v>
      </c>
      <c r="E86" s="30" t="s">
        <v>98</v>
      </c>
      <c r="F86" s="32">
        <v>114.6</v>
      </c>
      <c r="G86" s="32">
        <v>114.6</v>
      </c>
      <c r="H86" s="23">
        <f t="shared" si="18"/>
        <v>0</v>
      </c>
      <c r="I86" s="23">
        <f t="shared" si="19"/>
        <v>0</v>
      </c>
      <c r="J86" s="24"/>
    </row>
    <row r="87" spans="1:10" ht="54" customHeight="1">
      <c r="A87" s="20" t="s">
        <v>156</v>
      </c>
      <c r="B87" s="25">
        <v>7300000</v>
      </c>
      <c r="C87" s="21">
        <v>73000</v>
      </c>
      <c r="D87" s="26" t="s">
        <v>20</v>
      </c>
      <c r="E87" s="21"/>
      <c r="F87" s="22">
        <f>F88+F92+F100</f>
        <v>4449.8</v>
      </c>
      <c r="G87" s="22">
        <f>G88+G92+G100</f>
        <v>3860.3999999999996</v>
      </c>
      <c r="H87" s="22">
        <f t="shared" si="18"/>
        <v>-589.40000000000055</v>
      </c>
      <c r="I87" s="23">
        <f t="shared" si="19"/>
        <v>-13.245539125353957</v>
      </c>
      <c r="J87" s="24"/>
    </row>
    <row r="88" spans="1:10" ht="54" customHeight="1">
      <c r="A88" s="38" t="s">
        <v>166</v>
      </c>
      <c r="B88" s="25"/>
      <c r="C88" s="28">
        <v>73002</v>
      </c>
      <c r="D88" s="35" t="s">
        <v>20</v>
      </c>
      <c r="E88" s="30"/>
      <c r="F88" s="23">
        <f>F89</f>
        <v>200</v>
      </c>
      <c r="G88" s="23">
        <f t="shared" ref="G88:G90" si="26">G89</f>
        <v>0</v>
      </c>
      <c r="H88" s="23">
        <f t="shared" si="18"/>
        <v>-200</v>
      </c>
      <c r="I88" s="23">
        <f t="shared" si="19"/>
        <v>-100</v>
      </c>
      <c r="J88" s="24"/>
    </row>
    <row r="89" spans="1:10" ht="37.5" customHeight="1">
      <c r="A89" s="38" t="s">
        <v>167</v>
      </c>
      <c r="B89" s="25"/>
      <c r="C89" s="28">
        <v>73002</v>
      </c>
      <c r="D89" s="35" t="s">
        <v>35</v>
      </c>
      <c r="E89" s="30"/>
      <c r="F89" s="23">
        <f>F90</f>
        <v>200</v>
      </c>
      <c r="G89" s="23">
        <f t="shared" si="26"/>
        <v>0</v>
      </c>
      <c r="H89" s="23">
        <f t="shared" si="18"/>
        <v>-200</v>
      </c>
      <c r="I89" s="23">
        <f t="shared" si="19"/>
        <v>-100</v>
      </c>
      <c r="J89" s="24"/>
    </row>
    <row r="90" spans="1:10" ht="29.25" customHeight="1">
      <c r="A90" s="1" t="s">
        <v>74</v>
      </c>
      <c r="B90" s="25"/>
      <c r="C90" s="28">
        <v>73002</v>
      </c>
      <c r="D90" s="35" t="s">
        <v>35</v>
      </c>
      <c r="E90" s="30" t="s">
        <v>73</v>
      </c>
      <c r="F90" s="23">
        <f>F91</f>
        <v>200</v>
      </c>
      <c r="G90" s="23">
        <f t="shared" si="26"/>
        <v>0</v>
      </c>
      <c r="H90" s="23">
        <f t="shared" si="18"/>
        <v>-200</v>
      </c>
      <c r="I90" s="23">
        <f t="shared" si="19"/>
        <v>-100</v>
      </c>
      <c r="J90" s="24"/>
    </row>
    <row r="91" spans="1:10" ht="29.25" customHeight="1">
      <c r="A91" s="1" t="s">
        <v>75</v>
      </c>
      <c r="B91" s="25"/>
      <c r="C91" s="28">
        <v>73002</v>
      </c>
      <c r="D91" s="35" t="s">
        <v>35</v>
      </c>
      <c r="E91" s="30" t="s">
        <v>47</v>
      </c>
      <c r="F91" s="32">
        <v>200</v>
      </c>
      <c r="G91" s="32">
        <v>0</v>
      </c>
      <c r="H91" s="23">
        <f t="shared" si="18"/>
        <v>-200</v>
      </c>
      <c r="I91" s="23">
        <f t="shared" si="19"/>
        <v>-100</v>
      </c>
      <c r="J91" s="24"/>
    </row>
    <row r="92" spans="1:10" ht="40.5" customHeight="1">
      <c r="A92" s="1" t="s">
        <v>101</v>
      </c>
      <c r="B92" s="25"/>
      <c r="C92" s="28">
        <v>73005</v>
      </c>
      <c r="D92" s="35" t="s">
        <v>20</v>
      </c>
      <c r="E92" s="30"/>
      <c r="F92" s="23">
        <f>F93</f>
        <v>4020.2</v>
      </c>
      <c r="G92" s="23">
        <f>G93</f>
        <v>3630.7999999999997</v>
      </c>
      <c r="H92" s="23">
        <f t="shared" si="18"/>
        <v>-389.40000000000009</v>
      </c>
      <c r="I92" s="23">
        <f t="shared" si="19"/>
        <v>-9.6860852693895936</v>
      </c>
      <c r="J92" s="24"/>
    </row>
    <row r="93" spans="1:10" ht="44.25" customHeight="1">
      <c r="A93" s="1" t="s">
        <v>60</v>
      </c>
      <c r="B93" s="25"/>
      <c r="C93" s="28">
        <v>73005</v>
      </c>
      <c r="D93" s="29" t="s">
        <v>28</v>
      </c>
      <c r="E93" s="30"/>
      <c r="F93" s="23">
        <f>F94+F96+F98</f>
        <v>4020.2</v>
      </c>
      <c r="G93" s="23">
        <f>G94+G96+G98</f>
        <v>3630.7999999999997</v>
      </c>
      <c r="H93" s="23">
        <f t="shared" si="18"/>
        <v>-389.40000000000009</v>
      </c>
      <c r="I93" s="23">
        <f t="shared" si="19"/>
        <v>-9.6860852693895936</v>
      </c>
      <c r="J93" s="24"/>
    </row>
    <row r="94" spans="1:10" ht="38.25" customHeight="1">
      <c r="A94" s="1" t="s">
        <v>69</v>
      </c>
      <c r="B94" s="25"/>
      <c r="C94" s="28">
        <v>73005</v>
      </c>
      <c r="D94" s="29" t="s">
        <v>28</v>
      </c>
      <c r="E94" s="30" t="s">
        <v>65</v>
      </c>
      <c r="F94" s="23">
        <f>F95</f>
        <v>3363</v>
      </c>
      <c r="G94" s="23">
        <f>G95</f>
        <v>3127.9</v>
      </c>
      <c r="H94" s="23">
        <f t="shared" si="18"/>
        <v>-235.09999999999991</v>
      </c>
      <c r="I94" s="23">
        <f t="shared" si="19"/>
        <v>-6.990782039845385</v>
      </c>
      <c r="J94" s="24"/>
    </row>
    <row r="95" spans="1:10" ht="24.75" customHeight="1">
      <c r="A95" s="1" t="s">
        <v>72</v>
      </c>
      <c r="B95" s="25"/>
      <c r="C95" s="28">
        <v>73005</v>
      </c>
      <c r="D95" s="29" t="s">
        <v>28</v>
      </c>
      <c r="E95" s="30" t="s">
        <v>71</v>
      </c>
      <c r="F95" s="32">
        <v>3363</v>
      </c>
      <c r="G95" s="32">
        <v>3127.9</v>
      </c>
      <c r="H95" s="23">
        <f t="shared" si="18"/>
        <v>-235.09999999999991</v>
      </c>
      <c r="I95" s="23">
        <f t="shared" si="19"/>
        <v>-6.990782039845385</v>
      </c>
      <c r="J95" s="24"/>
    </row>
    <row r="96" spans="1:10" ht="38.25" customHeight="1">
      <c r="A96" s="1" t="s">
        <v>74</v>
      </c>
      <c r="B96" s="25"/>
      <c r="C96" s="28">
        <v>73005</v>
      </c>
      <c r="D96" s="29" t="s">
        <v>28</v>
      </c>
      <c r="E96" s="30" t="s">
        <v>73</v>
      </c>
      <c r="F96" s="23">
        <f>F97</f>
        <v>629.20000000000005</v>
      </c>
      <c r="G96" s="23">
        <f>G97</f>
        <v>486.2</v>
      </c>
      <c r="H96" s="23">
        <f t="shared" si="18"/>
        <v>-143.00000000000006</v>
      </c>
      <c r="I96" s="23">
        <f t="shared" si="19"/>
        <v>-22.727272727272734</v>
      </c>
      <c r="J96" s="24"/>
    </row>
    <row r="97" spans="1:10" ht="27" customHeight="1">
      <c r="A97" s="1" t="s">
        <v>75</v>
      </c>
      <c r="B97" s="25"/>
      <c r="C97" s="28">
        <v>73005</v>
      </c>
      <c r="D97" s="29" t="s">
        <v>28</v>
      </c>
      <c r="E97" s="30" t="s">
        <v>47</v>
      </c>
      <c r="F97" s="32">
        <v>629.20000000000005</v>
      </c>
      <c r="G97" s="32">
        <v>486.2</v>
      </c>
      <c r="H97" s="23">
        <f t="shared" si="18"/>
        <v>-143.00000000000006</v>
      </c>
      <c r="I97" s="23">
        <f t="shared" si="19"/>
        <v>-22.727272727272734</v>
      </c>
      <c r="J97" s="24"/>
    </row>
    <row r="98" spans="1:10" ht="24" customHeight="1">
      <c r="A98" s="1" t="s">
        <v>78</v>
      </c>
      <c r="B98" s="25"/>
      <c r="C98" s="28">
        <v>73005</v>
      </c>
      <c r="D98" s="29" t="s">
        <v>28</v>
      </c>
      <c r="E98" s="30" t="s">
        <v>76</v>
      </c>
      <c r="F98" s="23">
        <f>F99</f>
        <v>28</v>
      </c>
      <c r="G98" s="23">
        <f>G99</f>
        <v>16.7</v>
      </c>
      <c r="H98" s="23">
        <f t="shared" si="18"/>
        <v>-11.3</v>
      </c>
      <c r="I98" s="23">
        <f t="shared" si="19"/>
        <v>-40.357142857142861</v>
      </c>
      <c r="J98" s="24"/>
    </row>
    <row r="99" spans="1:10" ht="18" customHeight="1">
      <c r="A99" s="1" t="s">
        <v>79</v>
      </c>
      <c r="B99" s="25"/>
      <c r="C99" s="28">
        <v>73005</v>
      </c>
      <c r="D99" s="29" t="s">
        <v>28</v>
      </c>
      <c r="E99" s="30" t="s">
        <v>77</v>
      </c>
      <c r="F99" s="32">
        <v>28</v>
      </c>
      <c r="G99" s="32">
        <v>16.7</v>
      </c>
      <c r="H99" s="23">
        <f t="shared" si="18"/>
        <v>-11.3</v>
      </c>
      <c r="I99" s="23">
        <f t="shared" si="19"/>
        <v>-40.357142857142861</v>
      </c>
      <c r="J99" s="24"/>
    </row>
    <row r="100" spans="1:10" ht="18" customHeight="1">
      <c r="A100" s="1" t="s">
        <v>239</v>
      </c>
      <c r="B100" s="25"/>
      <c r="C100" s="28">
        <v>73008</v>
      </c>
      <c r="D100" s="29" t="s">
        <v>20</v>
      </c>
      <c r="E100" s="30"/>
      <c r="F100" s="37">
        <f t="shared" ref="F100:G102" si="27">F101</f>
        <v>229.6</v>
      </c>
      <c r="G100" s="37">
        <f t="shared" si="27"/>
        <v>229.6</v>
      </c>
      <c r="H100" s="23">
        <f t="shared" ref="H100:H103" si="28">G100-F100</f>
        <v>0</v>
      </c>
      <c r="I100" s="23">
        <f t="shared" ref="I100:I103" si="29">G100/F100*100-100</f>
        <v>0</v>
      </c>
      <c r="J100" s="24"/>
    </row>
    <row r="101" spans="1:10" ht="18" customHeight="1">
      <c r="A101" s="1" t="s">
        <v>240</v>
      </c>
      <c r="B101" s="25"/>
      <c r="C101" s="28">
        <v>73008</v>
      </c>
      <c r="D101" s="29" t="s">
        <v>241</v>
      </c>
      <c r="E101" s="30"/>
      <c r="F101" s="37">
        <f t="shared" si="27"/>
        <v>229.6</v>
      </c>
      <c r="G101" s="37">
        <f t="shared" si="27"/>
        <v>229.6</v>
      </c>
      <c r="H101" s="23">
        <f t="shared" si="28"/>
        <v>0</v>
      </c>
      <c r="I101" s="23">
        <f t="shared" si="29"/>
        <v>0</v>
      </c>
      <c r="J101" s="24"/>
    </row>
    <row r="102" spans="1:10" ht="18" customHeight="1">
      <c r="A102" s="1" t="s">
        <v>69</v>
      </c>
      <c r="B102" s="25"/>
      <c r="C102" s="28">
        <v>73008</v>
      </c>
      <c r="D102" s="29" t="s">
        <v>241</v>
      </c>
      <c r="E102" s="30" t="s">
        <v>65</v>
      </c>
      <c r="F102" s="37">
        <f t="shared" si="27"/>
        <v>229.6</v>
      </c>
      <c r="G102" s="37">
        <f t="shared" si="27"/>
        <v>229.6</v>
      </c>
      <c r="H102" s="23">
        <f t="shared" si="28"/>
        <v>0</v>
      </c>
      <c r="I102" s="23">
        <f t="shared" si="29"/>
        <v>0</v>
      </c>
      <c r="J102" s="24"/>
    </row>
    <row r="103" spans="1:10" ht="18" customHeight="1">
      <c r="A103" s="1" t="s">
        <v>72</v>
      </c>
      <c r="B103" s="25"/>
      <c r="C103" s="28">
        <v>73008</v>
      </c>
      <c r="D103" s="29" t="s">
        <v>241</v>
      </c>
      <c r="E103" s="30" t="s">
        <v>71</v>
      </c>
      <c r="F103" s="32">
        <v>229.6</v>
      </c>
      <c r="G103" s="32">
        <v>229.6</v>
      </c>
      <c r="H103" s="23">
        <f t="shared" si="28"/>
        <v>0</v>
      </c>
      <c r="I103" s="23">
        <f t="shared" si="29"/>
        <v>0</v>
      </c>
      <c r="J103" s="24"/>
    </row>
    <row r="104" spans="1:10" s="27" customFormat="1" ht="57" customHeight="1">
      <c r="A104" s="20" t="s">
        <v>157</v>
      </c>
      <c r="B104" s="25">
        <v>7400000</v>
      </c>
      <c r="C104" s="21">
        <v>74000</v>
      </c>
      <c r="D104" s="26" t="s">
        <v>20</v>
      </c>
      <c r="E104" s="21"/>
      <c r="F104" s="22">
        <f>F113+F117+F121+F125+F105+F109</f>
        <v>6850.1</v>
      </c>
      <c r="G104" s="22">
        <f>G113+G117+G121+G125+G105+G109</f>
        <v>6126.5</v>
      </c>
      <c r="H104" s="22">
        <f t="shared" si="18"/>
        <v>-723.60000000000036</v>
      </c>
      <c r="I104" s="23">
        <f t="shared" si="19"/>
        <v>-10.56334944015417</v>
      </c>
      <c r="J104" s="24"/>
    </row>
    <row r="105" spans="1:10" s="27" customFormat="1" ht="27" customHeight="1">
      <c r="A105" s="41" t="s">
        <v>243</v>
      </c>
      <c r="B105" s="25"/>
      <c r="C105" s="78">
        <v>74002</v>
      </c>
      <c r="D105" s="79" t="s">
        <v>20</v>
      </c>
      <c r="E105" s="78"/>
      <c r="F105" s="23">
        <f t="shared" ref="F105:G107" si="30">F106</f>
        <v>125.2</v>
      </c>
      <c r="G105" s="23">
        <f t="shared" si="30"/>
        <v>125.2</v>
      </c>
      <c r="H105" s="22">
        <f t="shared" ref="H105:H108" si="31">G105-F105</f>
        <v>0</v>
      </c>
      <c r="I105" s="23">
        <f t="shared" ref="I105:I108" si="32">G105/F105*100-100</f>
        <v>0</v>
      </c>
      <c r="J105" s="24"/>
    </row>
    <row r="106" spans="1:10" s="27" customFormat="1" ht="27" customHeight="1">
      <c r="A106" s="41" t="s">
        <v>244</v>
      </c>
      <c r="B106" s="25"/>
      <c r="C106" s="78">
        <v>74002</v>
      </c>
      <c r="D106" s="79" t="s">
        <v>242</v>
      </c>
      <c r="E106" s="78"/>
      <c r="F106" s="23">
        <f t="shared" si="30"/>
        <v>125.2</v>
      </c>
      <c r="G106" s="23">
        <f t="shared" si="30"/>
        <v>125.2</v>
      </c>
      <c r="H106" s="22">
        <f t="shared" si="31"/>
        <v>0</v>
      </c>
      <c r="I106" s="23">
        <f t="shared" si="32"/>
        <v>0</v>
      </c>
      <c r="J106" s="24"/>
    </row>
    <row r="107" spans="1:10" s="27" customFormat="1" ht="21.75" customHeight="1">
      <c r="A107" s="1" t="s">
        <v>78</v>
      </c>
      <c r="B107" s="25"/>
      <c r="C107" s="78">
        <v>74002</v>
      </c>
      <c r="D107" s="79" t="s">
        <v>242</v>
      </c>
      <c r="E107" s="78">
        <v>800</v>
      </c>
      <c r="F107" s="37">
        <f t="shared" si="30"/>
        <v>125.2</v>
      </c>
      <c r="G107" s="37">
        <f t="shared" si="30"/>
        <v>125.2</v>
      </c>
      <c r="H107" s="22">
        <f t="shared" si="31"/>
        <v>0</v>
      </c>
      <c r="I107" s="23">
        <f t="shared" si="32"/>
        <v>0</v>
      </c>
      <c r="J107" s="24"/>
    </row>
    <row r="108" spans="1:10" s="27" customFormat="1" ht="20.25" customHeight="1">
      <c r="A108" s="1" t="s">
        <v>79</v>
      </c>
      <c r="B108" s="25"/>
      <c r="C108" s="78">
        <v>74002</v>
      </c>
      <c r="D108" s="79" t="s">
        <v>242</v>
      </c>
      <c r="E108" s="78">
        <v>850</v>
      </c>
      <c r="F108" s="32">
        <v>125.2</v>
      </c>
      <c r="G108" s="32">
        <v>125.2</v>
      </c>
      <c r="H108" s="22">
        <f t="shared" si="31"/>
        <v>0</v>
      </c>
      <c r="I108" s="23">
        <f t="shared" si="32"/>
        <v>0</v>
      </c>
      <c r="J108" s="24"/>
    </row>
    <row r="109" spans="1:10" s="27" customFormat="1" ht="28.5" customHeight="1">
      <c r="A109" s="1" t="s">
        <v>246</v>
      </c>
      <c r="B109" s="25"/>
      <c r="C109" s="78">
        <v>74003</v>
      </c>
      <c r="D109" s="79" t="s">
        <v>20</v>
      </c>
      <c r="E109" s="78"/>
      <c r="F109" s="37">
        <f t="shared" ref="F109:G111" si="33">F110</f>
        <v>4920.2</v>
      </c>
      <c r="G109" s="37">
        <f t="shared" si="33"/>
        <v>4920.2</v>
      </c>
      <c r="H109" s="22">
        <f t="shared" ref="H109:H112" si="34">G109-F109</f>
        <v>0</v>
      </c>
      <c r="I109" s="23">
        <f t="shared" ref="I109:I112" si="35">G109/F109*100-100</f>
        <v>0</v>
      </c>
      <c r="J109" s="24"/>
    </row>
    <row r="110" spans="1:10" s="27" customFormat="1" ht="41.25" customHeight="1">
      <c r="A110" s="1" t="s">
        <v>247</v>
      </c>
      <c r="B110" s="25"/>
      <c r="C110" s="78">
        <v>74003</v>
      </c>
      <c r="D110" s="79" t="s">
        <v>245</v>
      </c>
      <c r="E110" s="78"/>
      <c r="F110" s="37">
        <f t="shared" si="33"/>
        <v>4920.2</v>
      </c>
      <c r="G110" s="37">
        <f t="shared" si="33"/>
        <v>4920.2</v>
      </c>
      <c r="H110" s="22">
        <f t="shared" si="34"/>
        <v>0</v>
      </c>
      <c r="I110" s="23">
        <f t="shared" si="35"/>
        <v>0</v>
      </c>
      <c r="J110" s="24"/>
    </row>
    <row r="111" spans="1:10" s="27" customFormat="1" ht="24.75" customHeight="1">
      <c r="A111" s="1" t="s">
        <v>74</v>
      </c>
      <c r="B111" s="25"/>
      <c r="C111" s="78">
        <v>74003</v>
      </c>
      <c r="D111" s="79" t="s">
        <v>245</v>
      </c>
      <c r="E111" s="78">
        <v>200</v>
      </c>
      <c r="F111" s="37">
        <f t="shared" si="33"/>
        <v>4920.2</v>
      </c>
      <c r="G111" s="37">
        <f t="shared" si="33"/>
        <v>4920.2</v>
      </c>
      <c r="H111" s="22">
        <f t="shared" si="34"/>
        <v>0</v>
      </c>
      <c r="I111" s="23">
        <f t="shared" si="35"/>
        <v>0</v>
      </c>
      <c r="J111" s="24"/>
    </row>
    <row r="112" spans="1:10" s="27" customFormat="1" ht="25.5" customHeight="1">
      <c r="A112" s="1" t="s">
        <v>75</v>
      </c>
      <c r="B112" s="25"/>
      <c r="C112" s="78">
        <v>74003</v>
      </c>
      <c r="D112" s="79" t="s">
        <v>245</v>
      </c>
      <c r="E112" s="78">
        <v>240</v>
      </c>
      <c r="F112" s="32">
        <v>4920.2</v>
      </c>
      <c r="G112" s="32">
        <v>4920.2</v>
      </c>
      <c r="H112" s="22">
        <f t="shared" si="34"/>
        <v>0</v>
      </c>
      <c r="I112" s="23">
        <f t="shared" si="35"/>
        <v>0</v>
      </c>
      <c r="J112" s="24"/>
    </row>
    <row r="113" spans="1:10" s="27" customFormat="1" ht="76.5">
      <c r="A113" s="1" t="s">
        <v>102</v>
      </c>
      <c r="B113" s="42"/>
      <c r="C113" s="28">
        <v>74004</v>
      </c>
      <c r="D113" s="35" t="s">
        <v>20</v>
      </c>
      <c r="E113" s="30"/>
      <c r="F113" s="23">
        <f>F114</f>
        <v>873.2</v>
      </c>
      <c r="G113" s="23">
        <f t="shared" ref="G113:G115" si="36">G114</f>
        <v>593.29999999999995</v>
      </c>
      <c r="H113" s="23">
        <f t="shared" si="18"/>
        <v>-279.90000000000009</v>
      </c>
      <c r="I113" s="23">
        <f t="shared" si="19"/>
        <v>-32.054512139257909</v>
      </c>
      <c r="J113" s="24"/>
    </row>
    <row r="114" spans="1:10" s="27" customFormat="1" ht="63.75">
      <c r="A114" s="1" t="s">
        <v>46</v>
      </c>
      <c r="B114" s="42"/>
      <c r="C114" s="28">
        <v>74004</v>
      </c>
      <c r="D114" s="28">
        <v>99280</v>
      </c>
      <c r="E114" s="30"/>
      <c r="F114" s="23">
        <f>F115</f>
        <v>873.2</v>
      </c>
      <c r="G114" s="23">
        <f t="shared" si="36"/>
        <v>593.29999999999995</v>
      </c>
      <c r="H114" s="23">
        <f t="shared" si="18"/>
        <v>-279.90000000000009</v>
      </c>
      <c r="I114" s="23">
        <f t="shared" si="19"/>
        <v>-32.054512139257909</v>
      </c>
      <c r="J114" s="24"/>
    </row>
    <row r="115" spans="1:10" s="27" customFormat="1" ht="25.5">
      <c r="A115" s="1" t="s">
        <v>74</v>
      </c>
      <c r="B115" s="42"/>
      <c r="C115" s="28">
        <v>74004</v>
      </c>
      <c r="D115" s="28">
        <v>99280</v>
      </c>
      <c r="E115" s="30" t="s">
        <v>73</v>
      </c>
      <c r="F115" s="23">
        <f>F116</f>
        <v>873.2</v>
      </c>
      <c r="G115" s="23">
        <f t="shared" si="36"/>
        <v>593.29999999999995</v>
      </c>
      <c r="H115" s="23">
        <f t="shared" si="18"/>
        <v>-279.90000000000009</v>
      </c>
      <c r="I115" s="23">
        <f t="shared" si="19"/>
        <v>-32.054512139257909</v>
      </c>
      <c r="J115" s="24"/>
    </row>
    <row r="116" spans="1:10" s="27" customFormat="1" ht="25.5">
      <c r="A116" s="1" t="s">
        <v>75</v>
      </c>
      <c r="B116" s="42"/>
      <c r="C116" s="28">
        <v>74004</v>
      </c>
      <c r="D116" s="28">
        <v>99280</v>
      </c>
      <c r="E116" s="30" t="s">
        <v>47</v>
      </c>
      <c r="F116" s="32">
        <v>873.2</v>
      </c>
      <c r="G116" s="32">
        <v>593.29999999999995</v>
      </c>
      <c r="H116" s="23">
        <f t="shared" si="18"/>
        <v>-279.90000000000009</v>
      </c>
      <c r="I116" s="23">
        <f t="shared" si="19"/>
        <v>-32.054512139257909</v>
      </c>
      <c r="J116" s="24"/>
    </row>
    <row r="117" spans="1:10" s="27" customFormat="1" ht="51">
      <c r="A117" s="41" t="s">
        <v>103</v>
      </c>
      <c r="B117" s="25"/>
      <c r="C117" s="28">
        <v>74005</v>
      </c>
      <c r="D117" s="35" t="s">
        <v>20</v>
      </c>
      <c r="E117" s="30"/>
      <c r="F117" s="23">
        <f>F118</f>
        <v>545.5</v>
      </c>
      <c r="G117" s="23">
        <f t="shared" ref="G117:G119" si="37">G118</f>
        <v>143.80000000000001</v>
      </c>
      <c r="H117" s="23">
        <f t="shared" si="18"/>
        <v>-401.7</v>
      </c>
      <c r="I117" s="23">
        <f t="shared" si="19"/>
        <v>-73.638863428047671</v>
      </c>
      <c r="J117" s="24"/>
    </row>
    <row r="118" spans="1:10" s="27" customFormat="1" ht="51">
      <c r="A118" s="41" t="s">
        <v>8</v>
      </c>
      <c r="B118" s="25"/>
      <c r="C118" s="28">
        <v>74005</v>
      </c>
      <c r="D118" s="28">
        <v>99080</v>
      </c>
      <c r="E118" s="30"/>
      <c r="F118" s="23">
        <f>F119</f>
        <v>545.5</v>
      </c>
      <c r="G118" s="23">
        <f t="shared" si="37"/>
        <v>143.80000000000001</v>
      </c>
      <c r="H118" s="23">
        <f t="shared" si="18"/>
        <v>-401.7</v>
      </c>
      <c r="I118" s="23">
        <f t="shared" si="19"/>
        <v>-73.638863428047671</v>
      </c>
      <c r="J118" s="24"/>
    </row>
    <row r="119" spans="1:10" s="27" customFormat="1" ht="25.5">
      <c r="A119" s="1" t="s">
        <v>74</v>
      </c>
      <c r="B119" s="25"/>
      <c r="C119" s="28">
        <v>74005</v>
      </c>
      <c r="D119" s="28">
        <v>99080</v>
      </c>
      <c r="E119" s="30" t="s">
        <v>73</v>
      </c>
      <c r="F119" s="23">
        <f>F120</f>
        <v>545.5</v>
      </c>
      <c r="G119" s="23">
        <f t="shared" si="37"/>
        <v>143.80000000000001</v>
      </c>
      <c r="H119" s="23">
        <f t="shared" si="18"/>
        <v>-401.7</v>
      </c>
      <c r="I119" s="23">
        <f t="shared" si="19"/>
        <v>-73.638863428047671</v>
      </c>
      <c r="J119" s="24"/>
    </row>
    <row r="120" spans="1:10" s="27" customFormat="1" ht="25.5">
      <c r="A120" s="1" t="s">
        <v>75</v>
      </c>
      <c r="B120" s="25"/>
      <c r="C120" s="28">
        <v>74005</v>
      </c>
      <c r="D120" s="28">
        <v>99080</v>
      </c>
      <c r="E120" s="30" t="s">
        <v>47</v>
      </c>
      <c r="F120" s="32">
        <v>545.5</v>
      </c>
      <c r="G120" s="32">
        <v>143.80000000000001</v>
      </c>
      <c r="H120" s="43">
        <f t="shared" si="18"/>
        <v>-401.7</v>
      </c>
      <c r="I120" s="23">
        <f t="shared" si="19"/>
        <v>-73.638863428047671</v>
      </c>
      <c r="J120" s="24"/>
    </row>
    <row r="121" spans="1:10" s="27" customFormat="1" ht="51">
      <c r="A121" s="41" t="s">
        <v>186</v>
      </c>
      <c r="B121" s="42"/>
      <c r="C121" s="28">
        <v>74006</v>
      </c>
      <c r="D121" s="35" t="s">
        <v>20</v>
      </c>
      <c r="E121" s="30"/>
      <c r="F121" s="37">
        <f>F122</f>
        <v>30</v>
      </c>
      <c r="G121" s="37">
        <f t="shared" ref="G121" si="38">G122</f>
        <v>30</v>
      </c>
      <c r="H121" s="23">
        <f t="shared" si="18"/>
        <v>0</v>
      </c>
      <c r="I121" s="23">
        <f t="shared" si="19"/>
        <v>0</v>
      </c>
      <c r="J121" s="24"/>
    </row>
    <row r="122" spans="1:10" s="27" customFormat="1" ht="38.25">
      <c r="A122" s="41" t="s">
        <v>187</v>
      </c>
      <c r="B122" s="42"/>
      <c r="C122" s="28">
        <v>74006</v>
      </c>
      <c r="D122" s="28">
        <v>99090</v>
      </c>
      <c r="E122" s="30"/>
      <c r="F122" s="37">
        <f>F123</f>
        <v>30</v>
      </c>
      <c r="G122" s="37">
        <f t="shared" ref="G122" si="39">G123</f>
        <v>30</v>
      </c>
      <c r="H122" s="23">
        <f t="shared" si="18"/>
        <v>0</v>
      </c>
      <c r="I122" s="23">
        <f t="shared" si="19"/>
        <v>0</v>
      </c>
      <c r="J122" s="24"/>
    </row>
    <row r="123" spans="1:10" s="27" customFormat="1" ht="25.5">
      <c r="A123" s="1" t="s">
        <v>74</v>
      </c>
      <c r="B123" s="42"/>
      <c r="C123" s="28">
        <v>74006</v>
      </c>
      <c r="D123" s="28">
        <v>99090</v>
      </c>
      <c r="E123" s="30" t="s">
        <v>73</v>
      </c>
      <c r="F123" s="37">
        <f>F124</f>
        <v>30</v>
      </c>
      <c r="G123" s="37">
        <f t="shared" ref="G123" si="40">G124</f>
        <v>30</v>
      </c>
      <c r="H123" s="23">
        <f t="shared" si="18"/>
        <v>0</v>
      </c>
      <c r="I123" s="23">
        <f t="shared" si="19"/>
        <v>0</v>
      </c>
      <c r="J123" s="24"/>
    </row>
    <row r="124" spans="1:10" s="27" customFormat="1" ht="25.5">
      <c r="A124" s="1" t="s">
        <v>75</v>
      </c>
      <c r="B124" s="42"/>
      <c r="C124" s="28">
        <v>74006</v>
      </c>
      <c r="D124" s="28">
        <v>99090</v>
      </c>
      <c r="E124" s="30" t="s">
        <v>47</v>
      </c>
      <c r="F124" s="32">
        <v>30</v>
      </c>
      <c r="G124" s="32">
        <v>30</v>
      </c>
      <c r="H124" s="23">
        <f t="shared" si="18"/>
        <v>0</v>
      </c>
      <c r="I124" s="23">
        <f t="shared" si="19"/>
        <v>0</v>
      </c>
      <c r="J124" s="24"/>
    </row>
    <row r="125" spans="1:10" s="27" customFormat="1" ht="38.25">
      <c r="A125" s="41" t="s">
        <v>211</v>
      </c>
      <c r="B125" s="42"/>
      <c r="C125" s="28">
        <v>74007</v>
      </c>
      <c r="D125" s="35" t="s">
        <v>20</v>
      </c>
      <c r="E125" s="30"/>
      <c r="F125" s="37">
        <f>F126</f>
        <v>356</v>
      </c>
      <c r="G125" s="37">
        <f t="shared" ref="G125" si="41">G126</f>
        <v>314</v>
      </c>
      <c r="H125" s="23">
        <f t="shared" si="18"/>
        <v>-42</v>
      </c>
      <c r="I125" s="23">
        <f t="shared" si="19"/>
        <v>-11.797752808988761</v>
      </c>
      <c r="J125" s="24"/>
    </row>
    <row r="126" spans="1:10" s="27" customFormat="1" ht="25.5">
      <c r="A126" s="41" t="s">
        <v>212</v>
      </c>
      <c r="B126" s="42"/>
      <c r="C126" s="28">
        <v>74007</v>
      </c>
      <c r="D126" s="28">
        <v>99100</v>
      </c>
      <c r="E126" s="30"/>
      <c r="F126" s="37">
        <f>F127</f>
        <v>356</v>
      </c>
      <c r="G126" s="37">
        <f t="shared" ref="G126" si="42">G127</f>
        <v>314</v>
      </c>
      <c r="H126" s="23">
        <f t="shared" si="18"/>
        <v>-42</v>
      </c>
      <c r="I126" s="23">
        <f t="shared" si="19"/>
        <v>-11.797752808988761</v>
      </c>
      <c r="J126" s="24"/>
    </row>
    <row r="127" spans="1:10" s="27" customFormat="1" ht="25.5">
      <c r="A127" s="1" t="s">
        <v>74</v>
      </c>
      <c r="B127" s="42"/>
      <c r="C127" s="28">
        <v>74007</v>
      </c>
      <c r="D127" s="28">
        <v>99100</v>
      </c>
      <c r="E127" s="30" t="s">
        <v>73</v>
      </c>
      <c r="F127" s="37">
        <f>F128</f>
        <v>356</v>
      </c>
      <c r="G127" s="37">
        <f t="shared" ref="G127" si="43">G128</f>
        <v>314</v>
      </c>
      <c r="H127" s="23">
        <f t="shared" si="18"/>
        <v>-42</v>
      </c>
      <c r="I127" s="23">
        <f t="shared" si="19"/>
        <v>-11.797752808988761</v>
      </c>
      <c r="J127" s="24"/>
    </row>
    <row r="128" spans="1:10" s="27" customFormat="1" ht="25.5">
      <c r="A128" s="1" t="s">
        <v>75</v>
      </c>
      <c r="B128" s="42"/>
      <c r="C128" s="28">
        <v>74007</v>
      </c>
      <c r="D128" s="28">
        <v>99100</v>
      </c>
      <c r="E128" s="30" t="s">
        <v>47</v>
      </c>
      <c r="F128" s="32">
        <v>356</v>
      </c>
      <c r="G128" s="32">
        <v>314</v>
      </c>
      <c r="H128" s="23">
        <f t="shared" si="18"/>
        <v>-42</v>
      </c>
      <c r="I128" s="23">
        <f t="shared" si="19"/>
        <v>-11.797752808988761</v>
      </c>
      <c r="J128" s="24"/>
    </row>
    <row r="129" spans="1:10" s="27" customFormat="1" ht="51">
      <c r="A129" s="20" t="s">
        <v>158</v>
      </c>
      <c r="B129" s="25">
        <v>7500000</v>
      </c>
      <c r="C129" s="21">
        <v>75000</v>
      </c>
      <c r="D129" s="26" t="s">
        <v>20</v>
      </c>
      <c r="E129" s="21"/>
      <c r="F129" s="22">
        <f>F130+F136+F145+F153+F159</f>
        <v>23892.3</v>
      </c>
      <c r="G129" s="22">
        <f>G130+G136+G145+G153+G159</f>
        <v>23445.999999999996</v>
      </c>
      <c r="H129" s="22">
        <f t="shared" si="18"/>
        <v>-446.30000000000291</v>
      </c>
      <c r="I129" s="23">
        <f t="shared" ref="I129" si="44">G129/F129*100-100</f>
        <v>-1.8679658299954554</v>
      </c>
      <c r="J129" s="24"/>
    </row>
    <row r="130" spans="1:10" s="27" customFormat="1" ht="51">
      <c r="A130" s="1" t="s">
        <v>168</v>
      </c>
      <c r="B130" s="42"/>
      <c r="C130" s="28">
        <v>75001</v>
      </c>
      <c r="D130" s="35" t="s">
        <v>20</v>
      </c>
      <c r="E130" s="30"/>
      <c r="F130" s="23">
        <f>F131</f>
        <v>6679.6</v>
      </c>
      <c r="G130" s="23">
        <f>G131</f>
        <v>6519.4</v>
      </c>
      <c r="H130" s="23">
        <f t="shared" si="18"/>
        <v>-160.20000000000073</v>
      </c>
      <c r="I130" s="23">
        <f t="shared" si="19"/>
        <v>-2.3983472064195581</v>
      </c>
      <c r="J130" s="24"/>
    </row>
    <row r="131" spans="1:10" s="27" customFormat="1" ht="51">
      <c r="A131" s="38" t="s">
        <v>104</v>
      </c>
      <c r="B131" s="42"/>
      <c r="C131" s="28">
        <v>75001</v>
      </c>
      <c r="D131" s="45" t="s">
        <v>36</v>
      </c>
      <c r="E131" s="30"/>
      <c r="F131" s="23">
        <f>F132+F134</f>
        <v>6679.6</v>
      </c>
      <c r="G131" s="23">
        <f>G132+G134</f>
        <v>6519.4</v>
      </c>
      <c r="H131" s="23">
        <f t="shared" si="18"/>
        <v>-160.20000000000073</v>
      </c>
      <c r="I131" s="23">
        <f t="shared" si="19"/>
        <v>-2.3983472064195581</v>
      </c>
      <c r="J131" s="24"/>
    </row>
    <row r="132" spans="1:10" s="27" customFormat="1" ht="25.5">
      <c r="A132" s="1" t="s">
        <v>74</v>
      </c>
      <c r="B132" s="42"/>
      <c r="C132" s="28">
        <v>75001</v>
      </c>
      <c r="D132" s="45" t="s">
        <v>36</v>
      </c>
      <c r="E132" s="30" t="s">
        <v>73</v>
      </c>
      <c r="F132" s="23">
        <f>F133</f>
        <v>3300</v>
      </c>
      <c r="G132" s="23">
        <f>G133</f>
        <v>3139.8</v>
      </c>
      <c r="H132" s="23">
        <f t="shared" si="18"/>
        <v>-160.19999999999982</v>
      </c>
      <c r="I132" s="23">
        <f t="shared" si="19"/>
        <v>-4.8545454545454447</v>
      </c>
      <c r="J132" s="24"/>
    </row>
    <row r="133" spans="1:10" s="27" customFormat="1" ht="25.5">
      <c r="A133" s="1" t="s">
        <v>75</v>
      </c>
      <c r="B133" s="42"/>
      <c r="C133" s="28">
        <v>75001</v>
      </c>
      <c r="D133" s="45" t="s">
        <v>36</v>
      </c>
      <c r="E133" s="30" t="s">
        <v>47</v>
      </c>
      <c r="F133" s="32">
        <v>3300</v>
      </c>
      <c r="G133" s="32">
        <v>3139.8</v>
      </c>
      <c r="H133" s="23">
        <f t="shared" si="18"/>
        <v>-160.19999999999982</v>
      </c>
      <c r="I133" s="23">
        <f t="shared" si="19"/>
        <v>-4.8545454545454447</v>
      </c>
      <c r="J133" s="24"/>
    </row>
    <row r="134" spans="1:10" s="27" customFormat="1">
      <c r="A134" s="1" t="s">
        <v>78</v>
      </c>
      <c r="B134" s="42"/>
      <c r="C134" s="28">
        <v>75001</v>
      </c>
      <c r="D134" s="45" t="s">
        <v>36</v>
      </c>
      <c r="E134" s="30" t="s">
        <v>76</v>
      </c>
      <c r="F134" s="23">
        <f>F135</f>
        <v>3379.6</v>
      </c>
      <c r="G134" s="23">
        <f>G135</f>
        <v>3379.6</v>
      </c>
      <c r="H134" s="23">
        <f t="shared" ref="H134:H182" si="45">G134-F134</f>
        <v>0</v>
      </c>
      <c r="I134" s="23">
        <f t="shared" si="19"/>
        <v>0</v>
      </c>
      <c r="J134" s="24"/>
    </row>
    <row r="135" spans="1:10" s="27" customFormat="1" ht="38.25">
      <c r="A135" s="1" t="s">
        <v>100</v>
      </c>
      <c r="B135" s="42"/>
      <c r="C135" s="28">
        <v>75001</v>
      </c>
      <c r="D135" s="45" t="s">
        <v>36</v>
      </c>
      <c r="E135" s="30" t="s">
        <v>98</v>
      </c>
      <c r="F135" s="44">
        <v>3379.6</v>
      </c>
      <c r="G135" s="44">
        <v>3379.6</v>
      </c>
      <c r="H135" s="23">
        <f t="shared" si="45"/>
        <v>0</v>
      </c>
      <c r="I135" s="23">
        <f t="shared" si="19"/>
        <v>0</v>
      </c>
      <c r="J135" s="24"/>
    </row>
    <row r="136" spans="1:10" s="27" customFormat="1" ht="25.5">
      <c r="A136" s="1" t="s">
        <v>105</v>
      </c>
      <c r="B136" s="42"/>
      <c r="C136" s="28">
        <v>75004</v>
      </c>
      <c r="D136" s="35" t="s">
        <v>20</v>
      </c>
      <c r="E136" s="30"/>
      <c r="F136" s="23">
        <f>F137+F140+F142</f>
        <v>14255.1</v>
      </c>
      <c r="G136" s="23">
        <f>G137+G140+G142</f>
        <v>14254.8</v>
      </c>
      <c r="H136" s="23">
        <f t="shared" si="45"/>
        <v>-0.30000000000109139</v>
      </c>
      <c r="I136" s="23">
        <f t="shared" ref="I136:I189" si="46">G136/F136*100-100</f>
        <v>-2.1045099648659971E-3</v>
      </c>
      <c r="J136" s="24"/>
    </row>
    <row r="137" spans="1:10" s="27" customFormat="1" ht="25.5">
      <c r="A137" s="1" t="s">
        <v>64</v>
      </c>
      <c r="B137" s="42"/>
      <c r="C137" s="28">
        <v>75004</v>
      </c>
      <c r="D137" s="28">
        <v>99110</v>
      </c>
      <c r="E137" s="30"/>
      <c r="F137" s="23">
        <f>F138</f>
        <v>4386</v>
      </c>
      <c r="G137" s="23">
        <f>G138</f>
        <v>4386</v>
      </c>
      <c r="H137" s="23">
        <f t="shared" si="45"/>
        <v>0</v>
      </c>
      <c r="I137" s="23">
        <f t="shared" si="46"/>
        <v>0</v>
      </c>
      <c r="J137" s="24"/>
    </row>
    <row r="138" spans="1:10" s="27" customFormat="1">
      <c r="A138" s="1" t="s">
        <v>78</v>
      </c>
      <c r="B138" s="42"/>
      <c r="C138" s="28">
        <v>75004</v>
      </c>
      <c r="D138" s="28">
        <v>99110</v>
      </c>
      <c r="E138" s="30" t="s">
        <v>76</v>
      </c>
      <c r="F138" s="23">
        <f>F139</f>
        <v>4386</v>
      </c>
      <c r="G138" s="23">
        <f>G139</f>
        <v>4386</v>
      </c>
      <c r="H138" s="23">
        <f t="shared" si="45"/>
        <v>0</v>
      </c>
      <c r="I138" s="23">
        <f t="shared" si="46"/>
        <v>0</v>
      </c>
      <c r="J138" s="24"/>
    </row>
    <row r="139" spans="1:10" s="27" customFormat="1" ht="38.25">
      <c r="A139" s="1" t="s">
        <v>100</v>
      </c>
      <c r="B139" s="46"/>
      <c r="C139" s="28">
        <v>75004</v>
      </c>
      <c r="D139" s="28">
        <v>99110</v>
      </c>
      <c r="E139" s="30" t="s">
        <v>98</v>
      </c>
      <c r="F139" s="44">
        <v>4386</v>
      </c>
      <c r="G139" s="44">
        <v>4386</v>
      </c>
      <c r="H139" s="23">
        <f t="shared" si="45"/>
        <v>0</v>
      </c>
      <c r="I139" s="23">
        <f t="shared" si="46"/>
        <v>0</v>
      </c>
      <c r="J139" s="24"/>
    </row>
    <row r="140" spans="1:10" s="27" customFormat="1" ht="25.5">
      <c r="A140" s="1" t="s">
        <v>74</v>
      </c>
      <c r="B140" s="46"/>
      <c r="C140" s="28">
        <v>75004</v>
      </c>
      <c r="D140" s="28">
        <v>99110</v>
      </c>
      <c r="E140" s="30" t="s">
        <v>73</v>
      </c>
      <c r="F140" s="43">
        <f>F141</f>
        <v>581.9</v>
      </c>
      <c r="G140" s="43">
        <f>G141</f>
        <v>581.9</v>
      </c>
      <c r="H140" s="23">
        <f t="shared" ref="H140:H141" si="47">G140-F140</f>
        <v>0</v>
      </c>
      <c r="I140" s="23">
        <f t="shared" ref="I140:I141" si="48">G140/F140*100-100</f>
        <v>0</v>
      </c>
      <c r="J140" s="24"/>
    </row>
    <row r="141" spans="1:10" s="27" customFormat="1" ht="25.5">
      <c r="A141" s="1" t="s">
        <v>75</v>
      </c>
      <c r="B141" s="46"/>
      <c r="C141" s="28">
        <v>75004</v>
      </c>
      <c r="D141" s="28">
        <v>99110</v>
      </c>
      <c r="E141" s="30" t="s">
        <v>47</v>
      </c>
      <c r="F141" s="44">
        <v>581.9</v>
      </c>
      <c r="G141" s="44">
        <v>581.9</v>
      </c>
      <c r="H141" s="23">
        <f t="shared" si="47"/>
        <v>0</v>
      </c>
      <c r="I141" s="23">
        <f t="shared" si="48"/>
        <v>0</v>
      </c>
      <c r="J141" s="24"/>
    </row>
    <row r="142" spans="1:10" s="27" customFormat="1" ht="25.5">
      <c r="A142" s="1" t="s">
        <v>237</v>
      </c>
      <c r="B142" s="46"/>
      <c r="C142" s="28">
        <v>75004</v>
      </c>
      <c r="D142" s="28">
        <v>78120</v>
      </c>
      <c r="E142" s="30"/>
      <c r="F142" s="77">
        <f>F143</f>
        <v>9287.2000000000007</v>
      </c>
      <c r="G142" s="77">
        <f>G143</f>
        <v>9286.9</v>
      </c>
      <c r="H142" s="23">
        <f t="shared" ref="H142:H144" si="49">G142-F142</f>
        <v>-0.30000000000109139</v>
      </c>
      <c r="I142" s="23">
        <f t="shared" ref="I142:I144" si="50">G142/F142*100-100</f>
        <v>-3.2302523903950942E-3</v>
      </c>
      <c r="J142" s="24"/>
    </row>
    <row r="143" spans="1:10" s="27" customFormat="1" ht="25.5">
      <c r="A143" s="1" t="s">
        <v>74</v>
      </c>
      <c r="B143" s="46"/>
      <c r="C143" s="28">
        <v>75004</v>
      </c>
      <c r="D143" s="28">
        <v>78120</v>
      </c>
      <c r="E143" s="30" t="s">
        <v>73</v>
      </c>
      <c r="F143" s="77">
        <f>F144</f>
        <v>9287.2000000000007</v>
      </c>
      <c r="G143" s="77">
        <f>G144</f>
        <v>9286.9</v>
      </c>
      <c r="H143" s="23">
        <f t="shared" si="49"/>
        <v>-0.30000000000109139</v>
      </c>
      <c r="I143" s="23">
        <f t="shared" si="50"/>
        <v>-3.2302523903950942E-3</v>
      </c>
      <c r="J143" s="24"/>
    </row>
    <row r="144" spans="1:10" s="27" customFormat="1" ht="25.5">
      <c r="A144" s="1" t="s">
        <v>75</v>
      </c>
      <c r="B144" s="46"/>
      <c r="C144" s="28">
        <v>75004</v>
      </c>
      <c r="D144" s="28">
        <v>78120</v>
      </c>
      <c r="E144" s="30" t="s">
        <v>47</v>
      </c>
      <c r="F144" s="76">
        <v>9287.2000000000007</v>
      </c>
      <c r="G144" s="76">
        <v>9286.9</v>
      </c>
      <c r="H144" s="23">
        <f t="shared" si="49"/>
        <v>-0.30000000000109139</v>
      </c>
      <c r="I144" s="23">
        <f t="shared" si="50"/>
        <v>-3.2302523903950942E-3</v>
      </c>
      <c r="J144" s="24"/>
    </row>
    <row r="145" spans="1:10" s="27" customFormat="1" ht="25.5">
      <c r="A145" s="1" t="s">
        <v>106</v>
      </c>
      <c r="B145" s="42"/>
      <c r="C145" s="28">
        <v>75005</v>
      </c>
      <c r="D145" s="35" t="s">
        <v>20</v>
      </c>
      <c r="E145" s="30"/>
      <c r="F145" s="23">
        <f>F146</f>
        <v>1867.6000000000001</v>
      </c>
      <c r="G145" s="23">
        <f>G146</f>
        <v>1662.3</v>
      </c>
      <c r="H145" s="23">
        <f t="shared" si="45"/>
        <v>-205.30000000000018</v>
      </c>
      <c r="I145" s="23">
        <f t="shared" si="46"/>
        <v>-10.992717926750913</v>
      </c>
      <c r="J145" s="24"/>
    </row>
    <row r="146" spans="1:10" s="27" customFormat="1">
      <c r="A146" s="1" t="s">
        <v>62</v>
      </c>
      <c r="B146" s="42"/>
      <c r="C146" s="28">
        <v>75005</v>
      </c>
      <c r="D146" s="29" t="s">
        <v>28</v>
      </c>
      <c r="E146" s="30"/>
      <c r="F146" s="23">
        <f>F147+F151+F149</f>
        <v>1867.6000000000001</v>
      </c>
      <c r="G146" s="23">
        <f>G147+G151+G149</f>
        <v>1662.3</v>
      </c>
      <c r="H146" s="23">
        <f t="shared" si="45"/>
        <v>-205.30000000000018</v>
      </c>
      <c r="I146" s="23">
        <f t="shared" si="46"/>
        <v>-10.992717926750913</v>
      </c>
      <c r="J146" s="24"/>
    </row>
    <row r="147" spans="1:10" s="27" customFormat="1" ht="63.75">
      <c r="A147" s="1" t="s">
        <v>69</v>
      </c>
      <c r="B147" s="42"/>
      <c r="C147" s="28">
        <v>75005</v>
      </c>
      <c r="D147" s="29" t="s">
        <v>28</v>
      </c>
      <c r="E147" s="30" t="s">
        <v>65</v>
      </c>
      <c r="F147" s="23">
        <f>F148</f>
        <v>1702.9</v>
      </c>
      <c r="G147" s="23">
        <f>G148</f>
        <v>1503.8</v>
      </c>
      <c r="H147" s="23">
        <f t="shared" si="45"/>
        <v>-199.10000000000014</v>
      </c>
      <c r="I147" s="23">
        <f t="shared" si="46"/>
        <v>-11.69181983674909</v>
      </c>
      <c r="J147" s="24"/>
    </row>
    <row r="148" spans="1:10" s="27" customFormat="1">
      <c r="A148" s="34" t="s">
        <v>72</v>
      </c>
      <c r="B148" s="42"/>
      <c r="C148" s="28">
        <v>75005</v>
      </c>
      <c r="D148" s="29" t="s">
        <v>28</v>
      </c>
      <c r="E148" s="30" t="s">
        <v>71</v>
      </c>
      <c r="F148" s="44">
        <v>1702.9</v>
      </c>
      <c r="G148" s="44">
        <v>1503.8</v>
      </c>
      <c r="H148" s="23">
        <f t="shared" si="45"/>
        <v>-199.10000000000014</v>
      </c>
      <c r="I148" s="23">
        <f t="shared" si="46"/>
        <v>-11.69181983674909</v>
      </c>
      <c r="J148" s="24"/>
    </row>
    <row r="149" spans="1:10" s="27" customFormat="1" ht="25.5">
      <c r="A149" s="1" t="s">
        <v>74</v>
      </c>
      <c r="B149" s="42"/>
      <c r="C149" s="28">
        <v>75005</v>
      </c>
      <c r="D149" s="29" t="s">
        <v>28</v>
      </c>
      <c r="E149" s="30" t="s">
        <v>73</v>
      </c>
      <c r="F149" s="47">
        <f>F150</f>
        <v>14.3</v>
      </c>
      <c r="G149" s="47">
        <f>G150</f>
        <v>14.3</v>
      </c>
      <c r="H149" s="23">
        <f t="shared" ref="H149:H150" si="51">G149-F149</f>
        <v>0</v>
      </c>
      <c r="I149" s="23">
        <f t="shared" ref="I149:I150" si="52">G149/F149*100-100</f>
        <v>0</v>
      </c>
      <c r="J149" s="24"/>
    </row>
    <row r="150" spans="1:10" s="27" customFormat="1" ht="25.5">
      <c r="A150" s="1" t="s">
        <v>75</v>
      </c>
      <c r="B150" s="42"/>
      <c r="C150" s="28">
        <v>75005</v>
      </c>
      <c r="D150" s="29" t="s">
        <v>28</v>
      </c>
      <c r="E150" s="30" t="s">
        <v>47</v>
      </c>
      <c r="F150" s="44">
        <v>14.3</v>
      </c>
      <c r="G150" s="44">
        <v>14.3</v>
      </c>
      <c r="H150" s="23">
        <f t="shared" si="51"/>
        <v>0</v>
      </c>
      <c r="I150" s="23">
        <f t="shared" si="52"/>
        <v>0</v>
      </c>
      <c r="J150" s="24"/>
    </row>
    <row r="151" spans="1:10" s="27" customFormat="1">
      <c r="A151" s="1" t="s">
        <v>78</v>
      </c>
      <c r="B151" s="42"/>
      <c r="C151" s="28">
        <v>75005</v>
      </c>
      <c r="D151" s="29" t="s">
        <v>28</v>
      </c>
      <c r="E151" s="30" t="s">
        <v>76</v>
      </c>
      <c r="F151" s="23">
        <f>F152</f>
        <v>150.4</v>
      </c>
      <c r="G151" s="23">
        <f>G152</f>
        <v>144.19999999999999</v>
      </c>
      <c r="H151" s="23">
        <f t="shared" si="45"/>
        <v>-6.2000000000000171</v>
      </c>
      <c r="I151" s="23">
        <f t="shared" si="46"/>
        <v>-4.1223404255319167</v>
      </c>
      <c r="J151" s="24"/>
    </row>
    <row r="152" spans="1:10" s="27" customFormat="1">
      <c r="A152" s="1" t="s">
        <v>79</v>
      </c>
      <c r="B152" s="42"/>
      <c r="C152" s="28">
        <v>75005</v>
      </c>
      <c r="D152" s="29" t="s">
        <v>28</v>
      </c>
      <c r="E152" s="30" t="s">
        <v>77</v>
      </c>
      <c r="F152" s="44">
        <v>150.4</v>
      </c>
      <c r="G152" s="44">
        <v>144.19999999999999</v>
      </c>
      <c r="H152" s="23">
        <f t="shared" si="45"/>
        <v>-6.2000000000000171</v>
      </c>
      <c r="I152" s="23">
        <f t="shared" si="46"/>
        <v>-4.1223404255319167</v>
      </c>
      <c r="J152" s="24"/>
    </row>
    <row r="153" spans="1:10" s="27" customFormat="1" ht="25.5">
      <c r="A153" s="41" t="s">
        <v>107</v>
      </c>
      <c r="B153" s="42"/>
      <c r="C153" s="28">
        <v>75006</v>
      </c>
      <c r="D153" s="35" t="s">
        <v>20</v>
      </c>
      <c r="E153" s="30"/>
      <c r="F153" s="23">
        <f>F154</f>
        <v>1050</v>
      </c>
      <c r="G153" s="23">
        <f>G154</f>
        <v>969.5</v>
      </c>
      <c r="H153" s="23">
        <f t="shared" si="45"/>
        <v>-80.5</v>
      </c>
      <c r="I153" s="23">
        <f t="shared" si="46"/>
        <v>-7.6666666666666714</v>
      </c>
      <c r="J153" s="24"/>
    </row>
    <row r="154" spans="1:10" s="27" customFormat="1">
      <c r="A154" s="41" t="s">
        <v>7</v>
      </c>
      <c r="B154" s="42"/>
      <c r="C154" s="28">
        <v>75006</v>
      </c>
      <c r="D154" s="28">
        <v>99130</v>
      </c>
      <c r="E154" s="30"/>
      <c r="F154" s="23">
        <f>F155+F157</f>
        <v>1050</v>
      </c>
      <c r="G154" s="23">
        <f>G155+G157</f>
        <v>969.5</v>
      </c>
      <c r="H154" s="23">
        <f t="shared" si="45"/>
        <v>-80.5</v>
      </c>
      <c r="I154" s="23">
        <f t="shared" si="46"/>
        <v>-7.6666666666666714</v>
      </c>
      <c r="J154" s="24"/>
    </row>
    <row r="155" spans="1:10" s="27" customFormat="1" ht="25.5">
      <c r="A155" s="1" t="s">
        <v>74</v>
      </c>
      <c r="B155" s="42"/>
      <c r="C155" s="28">
        <v>75006</v>
      </c>
      <c r="D155" s="28">
        <v>99130</v>
      </c>
      <c r="E155" s="30" t="s">
        <v>73</v>
      </c>
      <c r="F155" s="23">
        <f>F156</f>
        <v>990</v>
      </c>
      <c r="G155" s="23">
        <f>G156</f>
        <v>909.5</v>
      </c>
      <c r="H155" s="23">
        <f t="shared" si="45"/>
        <v>-80.5</v>
      </c>
      <c r="I155" s="23">
        <f t="shared" si="46"/>
        <v>-8.131313131313135</v>
      </c>
      <c r="J155" s="24"/>
    </row>
    <row r="156" spans="1:10" s="27" customFormat="1" ht="25.5">
      <c r="A156" s="1" t="s">
        <v>75</v>
      </c>
      <c r="B156" s="42"/>
      <c r="C156" s="28">
        <v>75006</v>
      </c>
      <c r="D156" s="28">
        <v>99130</v>
      </c>
      <c r="E156" s="30" t="s">
        <v>47</v>
      </c>
      <c r="F156" s="44">
        <v>990</v>
      </c>
      <c r="G156" s="44">
        <v>909.5</v>
      </c>
      <c r="H156" s="23">
        <f t="shared" si="45"/>
        <v>-80.5</v>
      </c>
      <c r="I156" s="23">
        <f t="shared" si="46"/>
        <v>-8.131313131313135</v>
      </c>
      <c r="J156" s="24"/>
    </row>
    <row r="157" spans="1:10" s="27" customFormat="1">
      <c r="A157" s="1" t="s">
        <v>78</v>
      </c>
      <c r="B157" s="42"/>
      <c r="C157" s="28">
        <v>75006</v>
      </c>
      <c r="D157" s="28">
        <v>99130</v>
      </c>
      <c r="E157" s="30" t="s">
        <v>76</v>
      </c>
      <c r="F157" s="23">
        <f>F158</f>
        <v>60</v>
      </c>
      <c r="G157" s="23">
        <f>G158</f>
        <v>60</v>
      </c>
      <c r="H157" s="23">
        <f t="shared" si="45"/>
        <v>0</v>
      </c>
      <c r="I157" s="23">
        <f t="shared" si="46"/>
        <v>0</v>
      </c>
      <c r="J157" s="24"/>
    </row>
    <row r="158" spans="1:10" s="27" customFormat="1" ht="38.25">
      <c r="A158" s="1" t="s">
        <v>100</v>
      </c>
      <c r="B158" s="42"/>
      <c r="C158" s="28">
        <v>75006</v>
      </c>
      <c r="D158" s="28">
        <v>99130</v>
      </c>
      <c r="E158" s="30" t="s">
        <v>98</v>
      </c>
      <c r="F158" s="32">
        <v>60</v>
      </c>
      <c r="G158" s="32">
        <v>60</v>
      </c>
      <c r="H158" s="23">
        <f t="shared" si="45"/>
        <v>0</v>
      </c>
      <c r="I158" s="23">
        <f t="shared" si="46"/>
        <v>0</v>
      </c>
      <c r="J158" s="24"/>
    </row>
    <row r="159" spans="1:10" s="27" customFormat="1" ht="25.5">
      <c r="A159" s="1" t="s">
        <v>108</v>
      </c>
      <c r="B159" s="42"/>
      <c r="C159" s="28">
        <v>75014</v>
      </c>
      <c r="D159" s="35" t="s">
        <v>20</v>
      </c>
      <c r="E159" s="30"/>
      <c r="F159" s="23">
        <f>F160</f>
        <v>40</v>
      </c>
      <c r="G159" s="23">
        <f t="shared" ref="G159:G161" si="53">G160</f>
        <v>40</v>
      </c>
      <c r="H159" s="23">
        <f t="shared" si="45"/>
        <v>0</v>
      </c>
      <c r="I159" s="23">
        <f t="shared" si="46"/>
        <v>0</v>
      </c>
      <c r="J159" s="24"/>
    </row>
    <row r="160" spans="1:10" s="27" customFormat="1">
      <c r="A160" s="1" t="s">
        <v>109</v>
      </c>
      <c r="B160" s="42"/>
      <c r="C160" s="28">
        <v>75014</v>
      </c>
      <c r="D160" s="28">
        <v>99110</v>
      </c>
      <c r="E160" s="30"/>
      <c r="F160" s="23">
        <f>F161</f>
        <v>40</v>
      </c>
      <c r="G160" s="23">
        <f t="shared" si="53"/>
        <v>40</v>
      </c>
      <c r="H160" s="23">
        <f t="shared" si="45"/>
        <v>0</v>
      </c>
      <c r="I160" s="23">
        <f t="shared" si="46"/>
        <v>0</v>
      </c>
      <c r="J160" s="24"/>
    </row>
    <row r="161" spans="1:10" s="27" customFormat="1">
      <c r="A161" s="1" t="s">
        <v>78</v>
      </c>
      <c r="B161" s="42"/>
      <c r="C161" s="28">
        <v>75014</v>
      </c>
      <c r="D161" s="28">
        <v>99110</v>
      </c>
      <c r="E161" s="30" t="s">
        <v>76</v>
      </c>
      <c r="F161" s="23">
        <f>F162</f>
        <v>40</v>
      </c>
      <c r="G161" s="23">
        <f t="shared" si="53"/>
        <v>40</v>
      </c>
      <c r="H161" s="23">
        <f t="shared" si="45"/>
        <v>0</v>
      </c>
      <c r="I161" s="23">
        <f t="shared" si="46"/>
        <v>0</v>
      </c>
      <c r="J161" s="24"/>
    </row>
    <row r="162" spans="1:10" s="27" customFormat="1" ht="38.25">
      <c r="A162" s="1" t="s">
        <v>100</v>
      </c>
      <c r="B162" s="42"/>
      <c r="C162" s="28">
        <v>75014</v>
      </c>
      <c r="D162" s="28">
        <v>99110</v>
      </c>
      <c r="E162" s="30" t="s">
        <v>98</v>
      </c>
      <c r="F162" s="32">
        <v>40</v>
      </c>
      <c r="G162" s="32">
        <v>40</v>
      </c>
      <c r="H162" s="23">
        <f t="shared" si="45"/>
        <v>0</v>
      </c>
      <c r="I162" s="23">
        <f t="shared" si="46"/>
        <v>0</v>
      </c>
      <c r="J162" s="24"/>
    </row>
    <row r="163" spans="1:10" s="27" customFormat="1" ht="25.5">
      <c r="A163" s="20" t="s">
        <v>159</v>
      </c>
      <c r="B163" s="25">
        <v>7700000</v>
      </c>
      <c r="C163" s="21">
        <v>77000</v>
      </c>
      <c r="D163" s="26" t="s">
        <v>20</v>
      </c>
      <c r="E163" s="21"/>
      <c r="F163" s="22">
        <f>F164+F195+F258+F290+F298+F302</f>
        <v>88096.9</v>
      </c>
      <c r="G163" s="22">
        <f>G164+G195+G258+G290+G298+G302</f>
        <v>84404.099999999991</v>
      </c>
      <c r="H163" s="22">
        <f t="shared" si="45"/>
        <v>-3692.8000000000029</v>
      </c>
      <c r="I163" s="22">
        <f t="shared" si="46"/>
        <v>-4.1917479502683932</v>
      </c>
      <c r="J163" s="24"/>
    </row>
    <row r="164" spans="1:10" ht="47.25" customHeight="1">
      <c r="A164" s="48" t="s">
        <v>160</v>
      </c>
      <c r="B164" s="49">
        <v>7710000</v>
      </c>
      <c r="C164" s="50">
        <v>77100</v>
      </c>
      <c r="D164" s="51" t="s">
        <v>20</v>
      </c>
      <c r="E164" s="50"/>
      <c r="F164" s="52">
        <f>F165+F169+F186+F179</f>
        <v>36537.800000000003</v>
      </c>
      <c r="G164" s="52">
        <f>G165+G169+G186+G179</f>
        <v>35126.800000000003</v>
      </c>
      <c r="H164" s="22">
        <f t="shared" si="45"/>
        <v>-1411</v>
      </c>
      <c r="I164" s="22">
        <f t="shared" si="46"/>
        <v>-3.8617541286010635</v>
      </c>
      <c r="J164" s="24"/>
    </row>
    <row r="165" spans="1:10" ht="42" customHeight="1">
      <c r="A165" s="1" t="s">
        <v>110</v>
      </c>
      <c r="B165" s="42"/>
      <c r="C165" s="28">
        <v>77101</v>
      </c>
      <c r="D165" s="29" t="s">
        <v>20</v>
      </c>
      <c r="E165" s="30"/>
      <c r="F165" s="23">
        <f t="shared" ref="F165:G167" si="54">F166</f>
        <v>21397.8</v>
      </c>
      <c r="G165" s="23">
        <f t="shared" si="54"/>
        <v>21397.8</v>
      </c>
      <c r="H165" s="23">
        <f t="shared" si="45"/>
        <v>0</v>
      </c>
      <c r="I165" s="23">
        <f t="shared" si="46"/>
        <v>0</v>
      </c>
      <c r="J165" s="24"/>
    </row>
    <row r="166" spans="1:10" ht="42" customHeight="1">
      <c r="A166" s="1" t="s">
        <v>111</v>
      </c>
      <c r="B166" s="42"/>
      <c r="C166" s="28">
        <v>77101</v>
      </c>
      <c r="D166" s="28">
        <v>76700</v>
      </c>
      <c r="E166" s="30"/>
      <c r="F166" s="23">
        <f t="shared" si="54"/>
        <v>21397.8</v>
      </c>
      <c r="G166" s="23">
        <f t="shared" si="54"/>
        <v>21397.8</v>
      </c>
      <c r="H166" s="23">
        <f t="shared" si="45"/>
        <v>0</v>
      </c>
      <c r="I166" s="23">
        <f t="shared" si="46"/>
        <v>0</v>
      </c>
      <c r="J166" s="24"/>
    </row>
    <row r="167" spans="1:10" ht="35.25" customHeight="1">
      <c r="A167" s="1" t="s">
        <v>90</v>
      </c>
      <c r="B167" s="42"/>
      <c r="C167" s="28">
        <v>77101</v>
      </c>
      <c r="D167" s="28">
        <v>76700</v>
      </c>
      <c r="E167" s="30" t="s">
        <v>88</v>
      </c>
      <c r="F167" s="23">
        <f t="shared" si="54"/>
        <v>21397.8</v>
      </c>
      <c r="G167" s="23">
        <f t="shared" si="54"/>
        <v>21397.8</v>
      </c>
      <c r="H167" s="23">
        <f t="shared" si="45"/>
        <v>0</v>
      </c>
      <c r="I167" s="23">
        <f t="shared" si="46"/>
        <v>0</v>
      </c>
      <c r="J167" s="24"/>
    </row>
    <row r="168" spans="1:10" ht="21.75" customHeight="1">
      <c r="A168" s="1" t="s">
        <v>91</v>
      </c>
      <c r="B168" s="42"/>
      <c r="C168" s="28">
        <v>77101</v>
      </c>
      <c r="D168" s="28">
        <v>76700</v>
      </c>
      <c r="E168" s="30" t="s">
        <v>89</v>
      </c>
      <c r="F168" s="44">
        <v>21397.8</v>
      </c>
      <c r="G168" s="44">
        <v>21397.8</v>
      </c>
      <c r="H168" s="23">
        <f t="shared" si="45"/>
        <v>0</v>
      </c>
      <c r="I168" s="23">
        <f t="shared" si="46"/>
        <v>0</v>
      </c>
      <c r="J168" s="24"/>
    </row>
    <row r="169" spans="1:10" ht="19.5" customHeight="1">
      <c r="A169" s="1" t="s">
        <v>18</v>
      </c>
      <c r="B169" s="49"/>
      <c r="C169" s="28">
        <v>77102</v>
      </c>
      <c r="D169" s="29" t="s">
        <v>20</v>
      </c>
      <c r="E169" s="30"/>
      <c r="F169" s="23">
        <f>F170+F173+F176</f>
        <v>13239.699999999999</v>
      </c>
      <c r="G169" s="23">
        <f>G170+G173+G176</f>
        <v>11828.699999999999</v>
      </c>
      <c r="H169" s="23">
        <f t="shared" si="45"/>
        <v>-1411</v>
      </c>
      <c r="I169" s="23">
        <f t="shared" si="46"/>
        <v>-10.657341178425497</v>
      </c>
      <c r="J169" s="24"/>
    </row>
    <row r="170" spans="1:10" ht="35.25" customHeight="1">
      <c r="A170" s="1" t="s">
        <v>112</v>
      </c>
      <c r="B170" s="49"/>
      <c r="C170" s="28">
        <v>77102</v>
      </c>
      <c r="D170" s="29" t="s">
        <v>29</v>
      </c>
      <c r="E170" s="30"/>
      <c r="F170" s="23">
        <f t="shared" ref="F170:G171" si="55">F171</f>
        <v>12940.6</v>
      </c>
      <c r="G170" s="23">
        <f t="shared" si="55"/>
        <v>11529.6</v>
      </c>
      <c r="H170" s="23">
        <f t="shared" si="45"/>
        <v>-1411</v>
      </c>
      <c r="I170" s="23">
        <f t="shared" si="46"/>
        <v>-10.903667527008025</v>
      </c>
      <c r="J170" s="24"/>
    </row>
    <row r="171" spans="1:10" ht="34.5" customHeight="1">
      <c r="A171" s="1" t="s">
        <v>90</v>
      </c>
      <c r="B171" s="49"/>
      <c r="C171" s="28">
        <v>77102</v>
      </c>
      <c r="D171" s="29" t="s">
        <v>29</v>
      </c>
      <c r="E171" s="30" t="s">
        <v>88</v>
      </c>
      <c r="F171" s="23">
        <f t="shared" si="55"/>
        <v>12940.6</v>
      </c>
      <c r="G171" s="23">
        <f t="shared" si="55"/>
        <v>11529.6</v>
      </c>
      <c r="H171" s="23">
        <f t="shared" si="45"/>
        <v>-1411</v>
      </c>
      <c r="I171" s="23">
        <f t="shared" si="46"/>
        <v>-10.903667527008025</v>
      </c>
      <c r="J171" s="24"/>
    </row>
    <row r="172" spans="1:10" ht="18.75" customHeight="1">
      <c r="A172" s="1" t="s">
        <v>91</v>
      </c>
      <c r="B172" s="49"/>
      <c r="C172" s="28">
        <v>77102</v>
      </c>
      <c r="D172" s="29" t="s">
        <v>29</v>
      </c>
      <c r="E172" s="30" t="s">
        <v>89</v>
      </c>
      <c r="F172" s="44">
        <v>12940.6</v>
      </c>
      <c r="G172" s="44">
        <v>11529.6</v>
      </c>
      <c r="H172" s="23">
        <f t="shared" si="45"/>
        <v>-1411</v>
      </c>
      <c r="I172" s="23">
        <f t="shared" si="46"/>
        <v>-10.903667527008025</v>
      </c>
      <c r="J172" s="24"/>
    </row>
    <row r="173" spans="1:10" ht="53.25" customHeight="1">
      <c r="A173" s="1" t="s">
        <v>113</v>
      </c>
      <c r="B173" s="49"/>
      <c r="C173" s="28">
        <v>77102</v>
      </c>
      <c r="D173" s="28">
        <v>76900</v>
      </c>
      <c r="E173" s="30"/>
      <c r="F173" s="23">
        <f t="shared" ref="F173:G174" si="56">F174</f>
        <v>280.8</v>
      </c>
      <c r="G173" s="23">
        <f t="shared" si="56"/>
        <v>280.8</v>
      </c>
      <c r="H173" s="23">
        <f t="shared" si="45"/>
        <v>0</v>
      </c>
      <c r="I173" s="23">
        <f t="shared" si="46"/>
        <v>0</v>
      </c>
      <c r="J173" s="24"/>
    </row>
    <row r="174" spans="1:10" ht="30.75" customHeight="1">
      <c r="A174" s="1" t="s">
        <v>90</v>
      </c>
      <c r="B174" s="49"/>
      <c r="C174" s="28">
        <v>77102</v>
      </c>
      <c r="D174" s="28">
        <v>76900</v>
      </c>
      <c r="E174" s="30" t="s">
        <v>88</v>
      </c>
      <c r="F174" s="23">
        <f t="shared" si="56"/>
        <v>280.8</v>
      </c>
      <c r="G174" s="23">
        <f t="shared" si="56"/>
        <v>280.8</v>
      </c>
      <c r="H174" s="23">
        <f t="shared" si="45"/>
        <v>0</v>
      </c>
      <c r="I174" s="23">
        <f t="shared" si="46"/>
        <v>0</v>
      </c>
      <c r="J174" s="24"/>
    </row>
    <row r="175" spans="1:10" ht="17.25" customHeight="1">
      <c r="A175" s="1" t="s">
        <v>91</v>
      </c>
      <c r="B175" s="49"/>
      <c r="C175" s="28">
        <v>77102</v>
      </c>
      <c r="D175" s="28">
        <v>76900</v>
      </c>
      <c r="E175" s="30" t="s">
        <v>89</v>
      </c>
      <c r="F175" s="44">
        <v>280.8</v>
      </c>
      <c r="G175" s="44">
        <v>280.8</v>
      </c>
      <c r="H175" s="23">
        <f t="shared" si="45"/>
        <v>0</v>
      </c>
      <c r="I175" s="23">
        <f t="shared" si="46"/>
        <v>0</v>
      </c>
      <c r="J175" s="24"/>
    </row>
    <row r="176" spans="1:10" ht="17.25" customHeight="1">
      <c r="A176" s="1" t="s">
        <v>248</v>
      </c>
      <c r="B176" s="49"/>
      <c r="C176" s="28">
        <v>77102</v>
      </c>
      <c r="D176" s="28">
        <v>99150</v>
      </c>
      <c r="E176" s="30"/>
      <c r="F176" s="43">
        <f>F177</f>
        <v>18.3</v>
      </c>
      <c r="G176" s="43">
        <f>G177</f>
        <v>18.3</v>
      </c>
      <c r="H176" s="23">
        <f t="shared" ref="H176:H178" si="57">G176-F176</f>
        <v>0</v>
      </c>
      <c r="I176" s="23">
        <f t="shared" ref="I176:I178" si="58">G176/F176*100-100</f>
        <v>0</v>
      </c>
      <c r="J176" s="24"/>
    </row>
    <row r="177" spans="1:10" ht="17.25" customHeight="1">
      <c r="A177" s="1" t="s">
        <v>90</v>
      </c>
      <c r="B177" s="49"/>
      <c r="C177" s="28">
        <v>77102</v>
      </c>
      <c r="D177" s="28">
        <v>99150</v>
      </c>
      <c r="E177" s="30" t="s">
        <v>88</v>
      </c>
      <c r="F177" s="43">
        <f>F178</f>
        <v>18.3</v>
      </c>
      <c r="G177" s="43">
        <f>G178</f>
        <v>18.3</v>
      </c>
      <c r="H177" s="23">
        <f t="shared" si="57"/>
        <v>0</v>
      </c>
      <c r="I177" s="23">
        <f t="shared" si="58"/>
        <v>0</v>
      </c>
      <c r="J177" s="24"/>
    </row>
    <row r="178" spans="1:10" ht="17.25" customHeight="1">
      <c r="A178" s="1" t="s">
        <v>91</v>
      </c>
      <c r="B178" s="49"/>
      <c r="C178" s="28">
        <v>77102</v>
      </c>
      <c r="D178" s="28">
        <v>99150</v>
      </c>
      <c r="E178" s="30" t="s">
        <v>89</v>
      </c>
      <c r="F178" s="44">
        <v>18.3</v>
      </c>
      <c r="G178" s="44">
        <v>18.3</v>
      </c>
      <c r="H178" s="23">
        <f t="shared" si="57"/>
        <v>0</v>
      </c>
      <c r="I178" s="23">
        <f t="shared" si="58"/>
        <v>0</v>
      </c>
      <c r="J178" s="24"/>
    </row>
    <row r="179" spans="1:10" ht="37.5" customHeight="1">
      <c r="A179" s="41" t="s">
        <v>214</v>
      </c>
      <c r="B179" s="42"/>
      <c r="C179" s="28">
        <v>77105</v>
      </c>
      <c r="D179" s="29" t="s">
        <v>20</v>
      </c>
      <c r="E179" s="30"/>
      <c r="F179" s="47">
        <f>F180+F183</f>
        <v>560</v>
      </c>
      <c r="G179" s="47">
        <f>G180+G183</f>
        <v>560</v>
      </c>
      <c r="H179" s="23">
        <f t="shared" si="45"/>
        <v>0</v>
      </c>
      <c r="I179" s="23">
        <f t="shared" ref="I179:I185" si="59">G179/F179*100-100</f>
        <v>0</v>
      </c>
      <c r="J179" s="24"/>
    </row>
    <row r="180" spans="1:10" ht="37.5" customHeight="1">
      <c r="A180" s="1" t="s">
        <v>201</v>
      </c>
      <c r="B180" s="42"/>
      <c r="C180" s="28">
        <v>77105</v>
      </c>
      <c r="D180" s="28" t="s">
        <v>213</v>
      </c>
      <c r="E180" s="30"/>
      <c r="F180" s="47">
        <f>F181</f>
        <v>280</v>
      </c>
      <c r="G180" s="47">
        <f>G181</f>
        <v>280</v>
      </c>
      <c r="H180" s="23">
        <f t="shared" si="45"/>
        <v>0</v>
      </c>
      <c r="I180" s="23">
        <f t="shared" si="59"/>
        <v>0</v>
      </c>
      <c r="J180" s="24"/>
    </row>
    <row r="181" spans="1:10" ht="37.5" customHeight="1">
      <c r="A181" s="1" t="s">
        <v>215</v>
      </c>
      <c r="B181" s="42"/>
      <c r="C181" s="28">
        <v>77105</v>
      </c>
      <c r="D181" s="28" t="s">
        <v>213</v>
      </c>
      <c r="E181" s="30" t="s">
        <v>88</v>
      </c>
      <c r="F181" s="47">
        <f>F182</f>
        <v>280</v>
      </c>
      <c r="G181" s="47">
        <f>G182</f>
        <v>280</v>
      </c>
      <c r="H181" s="23">
        <f t="shared" si="45"/>
        <v>0</v>
      </c>
      <c r="I181" s="23">
        <f t="shared" si="59"/>
        <v>0</v>
      </c>
      <c r="J181" s="24"/>
    </row>
    <row r="182" spans="1:10" ht="37.5" customHeight="1">
      <c r="A182" s="1" t="s">
        <v>90</v>
      </c>
      <c r="B182" s="42"/>
      <c r="C182" s="28">
        <v>77105</v>
      </c>
      <c r="D182" s="28" t="s">
        <v>213</v>
      </c>
      <c r="E182" s="30" t="s">
        <v>89</v>
      </c>
      <c r="F182" s="44">
        <v>280</v>
      </c>
      <c r="G182" s="44">
        <v>280</v>
      </c>
      <c r="H182" s="23">
        <f t="shared" si="45"/>
        <v>0</v>
      </c>
      <c r="I182" s="23">
        <f t="shared" si="59"/>
        <v>0</v>
      </c>
      <c r="J182" s="24"/>
    </row>
    <row r="183" spans="1:10" ht="37.5" customHeight="1">
      <c r="A183" s="1" t="s">
        <v>216</v>
      </c>
      <c r="B183" s="42"/>
      <c r="C183" s="28">
        <v>77105</v>
      </c>
      <c r="D183" s="28">
        <v>69100</v>
      </c>
      <c r="E183" s="30"/>
      <c r="F183" s="47">
        <f>F184</f>
        <v>280</v>
      </c>
      <c r="G183" s="47">
        <f>G184</f>
        <v>280</v>
      </c>
      <c r="H183" s="23">
        <f t="shared" ref="H183:H264" si="60">G183-F183</f>
        <v>0</v>
      </c>
      <c r="I183" s="23">
        <f t="shared" si="59"/>
        <v>0</v>
      </c>
      <c r="J183" s="24"/>
    </row>
    <row r="184" spans="1:10" ht="37.5" customHeight="1">
      <c r="A184" s="1" t="s">
        <v>90</v>
      </c>
      <c r="B184" s="42"/>
      <c r="C184" s="28">
        <v>77105</v>
      </c>
      <c r="D184" s="28">
        <v>69100</v>
      </c>
      <c r="E184" s="30" t="s">
        <v>88</v>
      </c>
      <c r="F184" s="47">
        <f>F185</f>
        <v>280</v>
      </c>
      <c r="G184" s="47">
        <f>G185</f>
        <v>280</v>
      </c>
      <c r="H184" s="23">
        <f t="shared" si="60"/>
        <v>0</v>
      </c>
      <c r="I184" s="23">
        <f t="shared" si="59"/>
        <v>0</v>
      </c>
      <c r="J184" s="24"/>
    </row>
    <row r="185" spans="1:10" ht="37.5" customHeight="1">
      <c r="A185" s="1" t="s">
        <v>91</v>
      </c>
      <c r="B185" s="42"/>
      <c r="C185" s="28">
        <v>77105</v>
      </c>
      <c r="D185" s="28">
        <v>69100</v>
      </c>
      <c r="E185" s="30" t="s">
        <v>89</v>
      </c>
      <c r="F185" s="44">
        <v>280</v>
      </c>
      <c r="G185" s="44">
        <v>280</v>
      </c>
      <c r="H185" s="23">
        <f t="shared" si="60"/>
        <v>0</v>
      </c>
      <c r="I185" s="23">
        <f t="shared" si="59"/>
        <v>0</v>
      </c>
      <c r="J185" s="24"/>
    </row>
    <row r="186" spans="1:10" ht="79.5" customHeight="1">
      <c r="A186" s="1" t="s">
        <v>114</v>
      </c>
      <c r="B186" s="49"/>
      <c r="C186" s="28">
        <v>77107</v>
      </c>
      <c r="D186" s="29" t="s">
        <v>20</v>
      </c>
      <c r="E186" s="30"/>
      <c r="F186" s="23">
        <f>F187+F192</f>
        <v>1340.3</v>
      </c>
      <c r="G186" s="23">
        <f>G187+G192</f>
        <v>1340.3</v>
      </c>
      <c r="H186" s="23">
        <f t="shared" si="60"/>
        <v>0</v>
      </c>
      <c r="I186" s="23">
        <f t="shared" si="46"/>
        <v>0</v>
      </c>
      <c r="J186" s="24"/>
    </row>
    <row r="187" spans="1:10" ht="99" customHeight="1">
      <c r="A187" s="36" t="s">
        <v>115</v>
      </c>
      <c r="B187" s="49"/>
      <c r="C187" s="28">
        <v>77107</v>
      </c>
      <c r="D187" s="28">
        <v>77800</v>
      </c>
      <c r="E187" s="30"/>
      <c r="F187" s="23">
        <f>F188+F190</f>
        <v>71.099999999999994</v>
      </c>
      <c r="G187" s="23">
        <f>G188+G190</f>
        <v>71.099999999999994</v>
      </c>
      <c r="H187" s="23">
        <f t="shared" si="60"/>
        <v>0</v>
      </c>
      <c r="I187" s="23">
        <f t="shared" si="46"/>
        <v>0</v>
      </c>
      <c r="J187" s="24"/>
    </row>
    <row r="188" spans="1:10" ht="63.75" customHeight="1">
      <c r="A188" s="1" t="s">
        <v>69</v>
      </c>
      <c r="B188" s="49"/>
      <c r="C188" s="28">
        <v>77107</v>
      </c>
      <c r="D188" s="28">
        <v>77800</v>
      </c>
      <c r="E188" s="30" t="s">
        <v>65</v>
      </c>
      <c r="F188" s="23">
        <f t="shared" ref="F188:G188" si="61">F189</f>
        <v>48.1</v>
      </c>
      <c r="G188" s="23">
        <f t="shared" si="61"/>
        <v>48.1</v>
      </c>
      <c r="H188" s="23">
        <f t="shared" si="60"/>
        <v>0</v>
      </c>
      <c r="I188" s="23">
        <f t="shared" si="46"/>
        <v>0</v>
      </c>
      <c r="J188" s="24"/>
    </row>
    <row r="189" spans="1:10" ht="22.5" customHeight="1">
      <c r="A189" s="1" t="s">
        <v>72</v>
      </c>
      <c r="B189" s="49"/>
      <c r="C189" s="28">
        <v>77107</v>
      </c>
      <c r="D189" s="28">
        <v>77800</v>
      </c>
      <c r="E189" s="30" t="s">
        <v>71</v>
      </c>
      <c r="F189" s="32">
        <v>48.1</v>
      </c>
      <c r="G189" s="32">
        <v>48.1</v>
      </c>
      <c r="H189" s="23">
        <f t="shared" si="60"/>
        <v>0</v>
      </c>
      <c r="I189" s="23">
        <f t="shared" si="46"/>
        <v>0</v>
      </c>
      <c r="J189" s="24"/>
    </row>
    <row r="190" spans="1:10" ht="22.5" customHeight="1">
      <c r="A190" s="1" t="s">
        <v>74</v>
      </c>
      <c r="B190" s="49"/>
      <c r="C190" s="28">
        <v>77107</v>
      </c>
      <c r="D190" s="28">
        <v>77800</v>
      </c>
      <c r="E190" s="30" t="s">
        <v>73</v>
      </c>
      <c r="F190" s="37">
        <f>F191</f>
        <v>23</v>
      </c>
      <c r="G190" s="37">
        <f t="shared" ref="G190" si="62">G191</f>
        <v>23</v>
      </c>
      <c r="H190" s="23">
        <f t="shared" si="60"/>
        <v>0</v>
      </c>
      <c r="I190" s="23">
        <f t="shared" ref="I190:I258" si="63">G190/F190*100-100</f>
        <v>0</v>
      </c>
      <c r="J190" s="24"/>
    </row>
    <row r="191" spans="1:10" ht="22.5" customHeight="1">
      <c r="A191" s="1" t="s">
        <v>75</v>
      </c>
      <c r="B191" s="49"/>
      <c r="C191" s="28">
        <v>77107</v>
      </c>
      <c r="D191" s="28">
        <v>77800</v>
      </c>
      <c r="E191" s="30" t="s">
        <v>47</v>
      </c>
      <c r="F191" s="32">
        <v>23</v>
      </c>
      <c r="G191" s="32">
        <v>23</v>
      </c>
      <c r="H191" s="23">
        <f t="shared" si="60"/>
        <v>0</v>
      </c>
      <c r="I191" s="23">
        <f t="shared" si="63"/>
        <v>0</v>
      </c>
      <c r="J191" s="24"/>
    </row>
    <row r="192" spans="1:10" ht="57.75" customHeight="1">
      <c r="A192" s="1" t="s">
        <v>116</v>
      </c>
      <c r="B192" s="49"/>
      <c r="C192" s="28">
        <v>77107</v>
      </c>
      <c r="D192" s="28">
        <v>77900</v>
      </c>
      <c r="E192" s="30"/>
      <c r="F192" s="23">
        <f t="shared" ref="F192:G193" si="64">F193</f>
        <v>1269.2</v>
      </c>
      <c r="G192" s="23">
        <f t="shared" si="64"/>
        <v>1269.2</v>
      </c>
      <c r="H192" s="23">
        <f t="shared" si="60"/>
        <v>0</v>
      </c>
      <c r="I192" s="23">
        <f t="shared" si="63"/>
        <v>0</v>
      </c>
      <c r="J192" s="24"/>
    </row>
    <row r="193" spans="1:10" ht="22.5" customHeight="1">
      <c r="A193" s="1" t="s">
        <v>86</v>
      </c>
      <c r="B193" s="49"/>
      <c r="C193" s="28">
        <v>77107</v>
      </c>
      <c r="D193" s="28">
        <v>77900</v>
      </c>
      <c r="E193" s="30" t="s">
        <v>83</v>
      </c>
      <c r="F193" s="23">
        <f t="shared" si="64"/>
        <v>1269.2</v>
      </c>
      <c r="G193" s="23">
        <f t="shared" si="64"/>
        <v>1269.2</v>
      </c>
      <c r="H193" s="23">
        <f t="shared" si="60"/>
        <v>0</v>
      </c>
      <c r="I193" s="23">
        <f t="shared" si="63"/>
        <v>0</v>
      </c>
      <c r="J193" s="24"/>
    </row>
    <row r="194" spans="1:10" ht="29.25" customHeight="1">
      <c r="A194" s="1" t="s">
        <v>87</v>
      </c>
      <c r="B194" s="49"/>
      <c r="C194" s="28">
        <v>77107</v>
      </c>
      <c r="D194" s="28">
        <v>77900</v>
      </c>
      <c r="E194" s="30" t="s">
        <v>84</v>
      </c>
      <c r="F194" s="32">
        <v>1269.2</v>
      </c>
      <c r="G194" s="32">
        <v>1269.2</v>
      </c>
      <c r="H194" s="23">
        <f t="shared" si="60"/>
        <v>0</v>
      </c>
      <c r="I194" s="23">
        <f t="shared" si="63"/>
        <v>0</v>
      </c>
      <c r="J194" s="24"/>
    </row>
    <row r="195" spans="1:10" ht="40.5">
      <c r="A195" s="48" t="s">
        <v>161</v>
      </c>
      <c r="B195" s="49">
        <v>7720000</v>
      </c>
      <c r="C195" s="50">
        <v>77200</v>
      </c>
      <c r="D195" s="51" t="s">
        <v>20</v>
      </c>
      <c r="E195" s="50"/>
      <c r="F195" s="52">
        <f>F196+F206+F218++F239+F243+F229+F225+F247+F251</f>
        <v>42261.099999999991</v>
      </c>
      <c r="G195" s="52">
        <f>G196+G206+G218++G239+G243+G229+G225+G247+G251</f>
        <v>40778.399999999994</v>
      </c>
      <c r="H195" s="22">
        <f t="shared" si="60"/>
        <v>-1482.6999999999971</v>
      </c>
      <c r="I195" s="23">
        <f t="shared" si="63"/>
        <v>-3.5084273717437497</v>
      </c>
      <c r="J195" s="24"/>
    </row>
    <row r="196" spans="1:10" ht="38.25">
      <c r="A196" s="1" t="s">
        <v>43</v>
      </c>
      <c r="B196" s="42"/>
      <c r="C196" s="28">
        <v>77201</v>
      </c>
      <c r="D196" s="29" t="s">
        <v>20</v>
      </c>
      <c r="E196" s="30"/>
      <c r="F196" s="23">
        <f>F197+F200+F203</f>
        <v>32191.3</v>
      </c>
      <c r="G196" s="23">
        <f>G197+G200+G203</f>
        <v>31496.9</v>
      </c>
      <c r="H196" s="23">
        <f t="shared" si="60"/>
        <v>-694.39999999999782</v>
      </c>
      <c r="I196" s="23">
        <f t="shared" si="63"/>
        <v>-2.15710455930639</v>
      </c>
      <c r="J196" s="24"/>
    </row>
    <row r="197" spans="1:10" ht="25.5">
      <c r="A197" s="1" t="s">
        <v>112</v>
      </c>
      <c r="B197" s="42"/>
      <c r="C197" s="28">
        <v>77201</v>
      </c>
      <c r="D197" s="29" t="s">
        <v>29</v>
      </c>
      <c r="E197" s="30"/>
      <c r="F197" s="23">
        <f t="shared" ref="F197:G198" si="65">F198</f>
        <v>3771.7</v>
      </c>
      <c r="G197" s="23">
        <f t="shared" si="65"/>
        <v>3117.9</v>
      </c>
      <c r="H197" s="23">
        <f t="shared" si="60"/>
        <v>-653.79999999999973</v>
      </c>
      <c r="I197" s="23">
        <f t="shared" si="63"/>
        <v>-17.334358512076776</v>
      </c>
      <c r="J197" s="24"/>
    </row>
    <row r="198" spans="1:10" ht="25.5">
      <c r="A198" s="1" t="s">
        <v>90</v>
      </c>
      <c r="B198" s="42"/>
      <c r="C198" s="28">
        <v>77201</v>
      </c>
      <c r="D198" s="29" t="s">
        <v>29</v>
      </c>
      <c r="E198" s="30" t="s">
        <v>88</v>
      </c>
      <c r="F198" s="23">
        <f t="shared" si="65"/>
        <v>3771.7</v>
      </c>
      <c r="G198" s="23">
        <f t="shared" si="65"/>
        <v>3117.9</v>
      </c>
      <c r="H198" s="23">
        <f t="shared" si="60"/>
        <v>-653.79999999999973</v>
      </c>
      <c r="I198" s="23">
        <f t="shared" si="63"/>
        <v>-17.334358512076776</v>
      </c>
      <c r="J198" s="24"/>
    </row>
    <row r="199" spans="1:10">
      <c r="A199" s="1" t="s">
        <v>91</v>
      </c>
      <c r="B199" s="42"/>
      <c r="C199" s="28">
        <v>77201</v>
      </c>
      <c r="D199" s="29" t="s">
        <v>29</v>
      </c>
      <c r="E199" s="30" t="s">
        <v>89</v>
      </c>
      <c r="F199" s="44">
        <v>3771.7</v>
      </c>
      <c r="G199" s="44">
        <v>3117.9</v>
      </c>
      <c r="H199" s="23">
        <f t="shared" si="60"/>
        <v>-653.79999999999973</v>
      </c>
      <c r="I199" s="23">
        <f t="shared" si="63"/>
        <v>-17.334358512076776</v>
      </c>
      <c r="J199" s="24"/>
    </row>
    <row r="200" spans="1:10" ht="38.25">
      <c r="A200" s="1" t="s">
        <v>117</v>
      </c>
      <c r="B200" s="42"/>
      <c r="C200" s="28">
        <v>77201</v>
      </c>
      <c r="D200" s="28">
        <v>77000</v>
      </c>
      <c r="E200" s="30"/>
      <c r="F200" s="23">
        <f t="shared" ref="F200:G201" si="66">F201</f>
        <v>28338.799999999999</v>
      </c>
      <c r="G200" s="23">
        <f t="shared" si="66"/>
        <v>28298.2</v>
      </c>
      <c r="H200" s="23">
        <f t="shared" si="60"/>
        <v>-40.599999999998545</v>
      </c>
      <c r="I200" s="23">
        <f t="shared" si="63"/>
        <v>-0.14326647564469397</v>
      </c>
      <c r="J200" s="24"/>
    </row>
    <row r="201" spans="1:10" ht="25.5">
      <c r="A201" s="1" t="s">
        <v>90</v>
      </c>
      <c r="B201" s="42"/>
      <c r="C201" s="28">
        <v>77201</v>
      </c>
      <c r="D201" s="28">
        <v>77000</v>
      </c>
      <c r="E201" s="30" t="s">
        <v>88</v>
      </c>
      <c r="F201" s="23">
        <f t="shared" si="66"/>
        <v>28338.799999999999</v>
      </c>
      <c r="G201" s="23">
        <f t="shared" si="66"/>
        <v>28298.2</v>
      </c>
      <c r="H201" s="23">
        <f t="shared" si="60"/>
        <v>-40.599999999998545</v>
      </c>
      <c r="I201" s="23">
        <f t="shared" si="63"/>
        <v>-0.14326647564469397</v>
      </c>
      <c r="J201" s="24"/>
    </row>
    <row r="202" spans="1:10">
      <c r="A202" s="1" t="s">
        <v>91</v>
      </c>
      <c r="B202" s="42"/>
      <c r="C202" s="28">
        <v>77201</v>
      </c>
      <c r="D202" s="28">
        <v>77000</v>
      </c>
      <c r="E202" s="30" t="s">
        <v>89</v>
      </c>
      <c r="F202" s="44">
        <v>28338.799999999999</v>
      </c>
      <c r="G202" s="44">
        <v>28298.2</v>
      </c>
      <c r="H202" s="23">
        <f t="shared" si="60"/>
        <v>-40.599999999998545</v>
      </c>
      <c r="I202" s="23">
        <f t="shared" si="63"/>
        <v>-0.14326647564469397</v>
      </c>
      <c r="J202" s="53"/>
    </row>
    <row r="203" spans="1:10" ht="89.25">
      <c r="A203" s="36" t="s">
        <v>249</v>
      </c>
      <c r="B203" s="42"/>
      <c r="C203" s="28">
        <v>77201</v>
      </c>
      <c r="D203" s="28" t="s">
        <v>250</v>
      </c>
      <c r="E203" s="30"/>
      <c r="F203" s="43">
        <f>F204</f>
        <v>80.8</v>
      </c>
      <c r="G203" s="43">
        <f>G204</f>
        <v>80.8</v>
      </c>
      <c r="H203" s="23">
        <f t="shared" ref="H203:H205" si="67">G203-F203</f>
        <v>0</v>
      </c>
      <c r="I203" s="23">
        <f t="shared" ref="I203:I205" si="68">G203/F203*100-100</f>
        <v>0</v>
      </c>
      <c r="J203" s="53"/>
    </row>
    <row r="204" spans="1:10" ht="25.5">
      <c r="A204" s="1" t="s">
        <v>90</v>
      </c>
      <c r="B204" s="42"/>
      <c r="C204" s="28">
        <v>77201</v>
      </c>
      <c r="D204" s="28" t="s">
        <v>250</v>
      </c>
      <c r="E204" s="30" t="s">
        <v>88</v>
      </c>
      <c r="F204" s="43">
        <f>F205</f>
        <v>80.8</v>
      </c>
      <c r="G204" s="43">
        <f>G205</f>
        <v>80.8</v>
      </c>
      <c r="H204" s="23">
        <f t="shared" si="67"/>
        <v>0</v>
      </c>
      <c r="I204" s="23">
        <f t="shared" si="68"/>
        <v>0</v>
      </c>
      <c r="J204" s="53"/>
    </row>
    <row r="205" spans="1:10">
      <c r="A205" s="1" t="s">
        <v>91</v>
      </c>
      <c r="B205" s="42"/>
      <c r="C205" s="28">
        <v>77201</v>
      </c>
      <c r="D205" s="28" t="s">
        <v>250</v>
      </c>
      <c r="E205" s="30" t="s">
        <v>89</v>
      </c>
      <c r="F205" s="44">
        <v>80.8</v>
      </c>
      <c r="G205" s="44">
        <v>80.8</v>
      </c>
      <c r="H205" s="23">
        <f t="shared" si="67"/>
        <v>0</v>
      </c>
      <c r="I205" s="23">
        <f t="shared" si="68"/>
        <v>0</v>
      </c>
      <c r="J205" s="53"/>
    </row>
    <row r="206" spans="1:10">
      <c r="A206" s="1" t="s">
        <v>17</v>
      </c>
      <c r="B206" s="42"/>
      <c r="C206" s="28">
        <v>77202</v>
      </c>
      <c r="D206" s="29" t="s">
        <v>20</v>
      </c>
      <c r="E206" s="30"/>
      <c r="F206" s="23">
        <f>F207+F210+F213</f>
        <v>1134.3</v>
      </c>
      <c r="G206" s="23">
        <f>G207+G210+G213</f>
        <v>898.9</v>
      </c>
      <c r="H206" s="23">
        <f t="shared" si="60"/>
        <v>-235.39999999999998</v>
      </c>
      <c r="I206" s="23">
        <f t="shared" si="63"/>
        <v>-20.752887243233715</v>
      </c>
      <c r="J206" s="24"/>
    </row>
    <row r="207" spans="1:10" ht="63.75">
      <c r="A207" s="1" t="s">
        <v>118</v>
      </c>
      <c r="B207" s="42"/>
      <c r="C207" s="28">
        <v>77202</v>
      </c>
      <c r="D207" s="28">
        <v>77200</v>
      </c>
      <c r="E207" s="30"/>
      <c r="F207" s="23">
        <f t="shared" ref="F207:G208" si="69">F208</f>
        <v>831.8</v>
      </c>
      <c r="G207" s="23">
        <f t="shared" si="69"/>
        <v>769.4</v>
      </c>
      <c r="H207" s="23">
        <f t="shared" si="60"/>
        <v>-62.399999999999977</v>
      </c>
      <c r="I207" s="23">
        <f t="shared" si="63"/>
        <v>-7.501803318105317</v>
      </c>
      <c r="J207" s="24"/>
    </row>
    <row r="208" spans="1:10" ht="25.5">
      <c r="A208" s="1" t="s">
        <v>90</v>
      </c>
      <c r="B208" s="42"/>
      <c r="C208" s="28">
        <v>77202</v>
      </c>
      <c r="D208" s="28">
        <v>77200</v>
      </c>
      <c r="E208" s="30" t="s">
        <v>88</v>
      </c>
      <c r="F208" s="23">
        <f t="shared" si="69"/>
        <v>831.8</v>
      </c>
      <c r="G208" s="23">
        <f t="shared" si="69"/>
        <v>769.4</v>
      </c>
      <c r="H208" s="23">
        <f t="shared" si="60"/>
        <v>-62.399999999999977</v>
      </c>
      <c r="I208" s="23">
        <f t="shared" si="63"/>
        <v>-7.501803318105317</v>
      </c>
      <c r="J208" s="24"/>
    </row>
    <row r="209" spans="1:10">
      <c r="A209" s="1" t="s">
        <v>91</v>
      </c>
      <c r="B209" s="42"/>
      <c r="C209" s="28">
        <v>77202</v>
      </c>
      <c r="D209" s="28">
        <v>77200</v>
      </c>
      <c r="E209" s="30" t="s">
        <v>89</v>
      </c>
      <c r="F209" s="44">
        <v>831.8</v>
      </c>
      <c r="G209" s="44">
        <v>769.4</v>
      </c>
      <c r="H209" s="23">
        <f t="shared" si="60"/>
        <v>-62.399999999999977</v>
      </c>
      <c r="I209" s="23">
        <f t="shared" si="63"/>
        <v>-7.501803318105317</v>
      </c>
      <c r="J209" s="24"/>
    </row>
    <row r="210" spans="1:10" ht="76.5">
      <c r="A210" s="1" t="s">
        <v>119</v>
      </c>
      <c r="B210" s="42"/>
      <c r="C210" s="28">
        <v>77202</v>
      </c>
      <c r="D210" s="28">
        <v>77270</v>
      </c>
      <c r="E210" s="30"/>
      <c r="F210" s="23">
        <f t="shared" ref="F210:G211" si="70">F211</f>
        <v>246.5</v>
      </c>
      <c r="G210" s="23">
        <f t="shared" si="70"/>
        <v>73.5</v>
      </c>
      <c r="H210" s="23">
        <f t="shared" si="60"/>
        <v>-173</v>
      </c>
      <c r="I210" s="23">
        <f t="shared" si="63"/>
        <v>-70.182555780933058</v>
      </c>
      <c r="J210" s="24"/>
    </row>
    <row r="211" spans="1:10" ht="25.5">
      <c r="A211" s="1" t="s">
        <v>90</v>
      </c>
      <c r="B211" s="42"/>
      <c r="C211" s="28">
        <v>77202</v>
      </c>
      <c r="D211" s="28">
        <v>77270</v>
      </c>
      <c r="E211" s="30" t="s">
        <v>88</v>
      </c>
      <c r="F211" s="23">
        <f t="shared" si="70"/>
        <v>246.5</v>
      </c>
      <c r="G211" s="23">
        <f t="shared" si="70"/>
        <v>73.5</v>
      </c>
      <c r="H211" s="23">
        <f t="shared" si="60"/>
        <v>-173</v>
      </c>
      <c r="I211" s="23">
        <f t="shared" si="63"/>
        <v>-70.182555780933058</v>
      </c>
      <c r="J211" s="24"/>
    </row>
    <row r="212" spans="1:10">
      <c r="A212" s="1" t="s">
        <v>91</v>
      </c>
      <c r="B212" s="42"/>
      <c r="C212" s="28">
        <v>77202</v>
      </c>
      <c r="D212" s="28">
        <v>77270</v>
      </c>
      <c r="E212" s="30" t="s">
        <v>89</v>
      </c>
      <c r="F212" s="44">
        <v>246.5</v>
      </c>
      <c r="G212" s="44">
        <v>73.5</v>
      </c>
      <c r="H212" s="23">
        <f t="shared" si="60"/>
        <v>-173</v>
      </c>
      <c r="I212" s="23">
        <f t="shared" si="63"/>
        <v>-70.182555780933058</v>
      </c>
      <c r="J212" s="24"/>
    </row>
    <row r="213" spans="1:10" ht="140.25" customHeight="1">
      <c r="A213" s="36" t="s">
        <v>120</v>
      </c>
      <c r="B213" s="42"/>
      <c r="C213" s="28">
        <v>77202</v>
      </c>
      <c r="D213" s="28">
        <v>77300</v>
      </c>
      <c r="E213" s="30"/>
      <c r="F213" s="23">
        <f>F214+F216</f>
        <v>56</v>
      </c>
      <c r="G213" s="23">
        <f>G214+G216</f>
        <v>56</v>
      </c>
      <c r="H213" s="23">
        <f t="shared" si="60"/>
        <v>0</v>
      </c>
      <c r="I213" s="23">
        <f t="shared" si="63"/>
        <v>0</v>
      </c>
      <c r="J213" s="24"/>
    </row>
    <row r="214" spans="1:10" ht="63.75">
      <c r="A214" s="1" t="s">
        <v>69</v>
      </c>
      <c r="B214" s="42"/>
      <c r="C214" s="28">
        <v>77202</v>
      </c>
      <c r="D214" s="28">
        <v>77300</v>
      </c>
      <c r="E214" s="30" t="s">
        <v>65</v>
      </c>
      <c r="F214" s="23">
        <f t="shared" ref="F214:G214" si="71">F215</f>
        <v>51</v>
      </c>
      <c r="G214" s="23">
        <f t="shared" si="71"/>
        <v>51</v>
      </c>
      <c r="H214" s="23">
        <f t="shared" si="60"/>
        <v>0</v>
      </c>
      <c r="I214" s="23">
        <f t="shared" si="63"/>
        <v>0</v>
      </c>
      <c r="J214" s="24"/>
    </row>
    <row r="215" spans="1:10">
      <c r="A215" s="1" t="s">
        <v>72</v>
      </c>
      <c r="B215" s="42"/>
      <c r="C215" s="28">
        <v>77202</v>
      </c>
      <c r="D215" s="28">
        <v>77300</v>
      </c>
      <c r="E215" s="30" t="s">
        <v>71</v>
      </c>
      <c r="F215" s="32">
        <v>51</v>
      </c>
      <c r="G215" s="32">
        <v>51</v>
      </c>
      <c r="H215" s="23">
        <f t="shared" si="60"/>
        <v>0</v>
      </c>
      <c r="I215" s="23">
        <f t="shared" si="63"/>
        <v>0</v>
      </c>
      <c r="J215" s="24"/>
    </row>
    <row r="216" spans="1:10" ht="25.5">
      <c r="A216" s="1" t="s">
        <v>74</v>
      </c>
      <c r="B216" s="42"/>
      <c r="C216" s="28">
        <v>77202</v>
      </c>
      <c r="D216" s="28">
        <v>77300</v>
      </c>
      <c r="E216" s="30" t="s">
        <v>73</v>
      </c>
      <c r="F216" s="37">
        <f>F217</f>
        <v>5</v>
      </c>
      <c r="G216" s="37">
        <f>G217</f>
        <v>5</v>
      </c>
      <c r="H216" s="23">
        <f t="shared" si="60"/>
        <v>0</v>
      </c>
      <c r="I216" s="23">
        <f t="shared" si="63"/>
        <v>0</v>
      </c>
      <c r="J216" s="24"/>
    </row>
    <row r="217" spans="1:10" ht="25.5">
      <c r="A217" s="1" t="s">
        <v>75</v>
      </c>
      <c r="B217" s="42"/>
      <c r="C217" s="28">
        <v>77202</v>
      </c>
      <c r="D217" s="28">
        <v>77300</v>
      </c>
      <c r="E217" s="30" t="s">
        <v>47</v>
      </c>
      <c r="F217" s="32">
        <v>5</v>
      </c>
      <c r="G217" s="32">
        <v>5</v>
      </c>
      <c r="H217" s="23">
        <f t="shared" si="60"/>
        <v>0</v>
      </c>
      <c r="I217" s="23">
        <f t="shared" si="63"/>
        <v>0</v>
      </c>
      <c r="J217" s="24"/>
    </row>
    <row r="218" spans="1:10" ht="38.25">
      <c r="A218" s="1" t="s">
        <v>217</v>
      </c>
      <c r="B218" s="42"/>
      <c r="C218" s="28">
        <v>77203</v>
      </c>
      <c r="D218" s="29" t="s">
        <v>20</v>
      </c>
      <c r="E218" s="30"/>
      <c r="F218" s="23">
        <f>F219+F222</f>
        <v>1010.1</v>
      </c>
      <c r="G218" s="23">
        <f>G219+G222</f>
        <v>1010.1</v>
      </c>
      <c r="H218" s="23">
        <f t="shared" si="60"/>
        <v>0</v>
      </c>
      <c r="I218" s="23">
        <f t="shared" si="63"/>
        <v>0</v>
      </c>
      <c r="J218" s="24"/>
    </row>
    <row r="219" spans="1:10" ht="25.5">
      <c r="A219" s="1" t="s">
        <v>218</v>
      </c>
      <c r="B219" s="42"/>
      <c r="C219" s="28">
        <v>77203</v>
      </c>
      <c r="D219" s="28" t="s">
        <v>220</v>
      </c>
      <c r="E219" s="30"/>
      <c r="F219" s="23">
        <f>F220</f>
        <v>1000</v>
      </c>
      <c r="G219" s="23">
        <f>G220</f>
        <v>1000</v>
      </c>
      <c r="H219" s="23">
        <f t="shared" si="60"/>
        <v>0</v>
      </c>
      <c r="I219" s="23">
        <f t="shared" si="63"/>
        <v>0</v>
      </c>
      <c r="J219" s="24"/>
    </row>
    <row r="220" spans="1:10" ht="25.5">
      <c r="A220" s="1" t="s">
        <v>74</v>
      </c>
      <c r="B220" s="42"/>
      <c r="C220" s="28">
        <v>77203</v>
      </c>
      <c r="D220" s="28" t="s">
        <v>220</v>
      </c>
      <c r="E220" s="30" t="s">
        <v>73</v>
      </c>
      <c r="F220" s="23">
        <f>F221</f>
        <v>1000</v>
      </c>
      <c r="G220" s="23">
        <f>G221</f>
        <v>1000</v>
      </c>
      <c r="H220" s="23">
        <f t="shared" si="60"/>
        <v>0</v>
      </c>
      <c r="I220" s="23">
        <f t="shared" si="63"/>
        <v>0</v>
      </c>
      <c r="J220" s="24"/>
    </row>
    <row r="221" spans="1:10" ht="25.5">
      <c r="A221" s="1" t="s">
        <v>75</v>
      </c>
      <c r="B221" s="42"/>
      <c r="C221" s="28">
        <v>77203</v>
      </c>
      <c r="D221" s="28" t="s">
        <v>220</v>
      </c>
      <c r="E221" s="30" t="s">
        <v>47</v>
      </c>
      <c r="F221" s="32">
        <v>1000</v>
      </c>
      <c r="G221" s="32">
        <v>1000</v>
      </c>
      <c r="H221" s="23">
        <f t="shared" si="60"/>
        <v>0</v>
      </c>
      <c r="I221" s="23">
        <f t="shared" si="63"/>
        <v>0</v>
      </c>
      <c r="J221" s="24"/>
    </row>
    <row r="222" spans="1:10" ht="38.25">
      <c r="A222" s="1" t="s">
        <v>219</v>
      </c>
      <c r="B222" s="42"/>
      <c r="C222" s="28">
        <v>77203</v>
      </c>
      <c r="D222" s="28" t="s">
        <v>221</v>
      </c>
      <c r="E222" s="30"/>
      <c r="F222" s="37">
        <f>F223</f>
        <v>10.1</v>
      </c>
      <c r="G222" s="37">
        <f>G223</f>
        <v>10.1</v>
      </c>
      <c r="H222" s="23">
        <f t="shared" ref="H222:H224" si="72">G222-F222</f>
        <v>0</v>
      </c>
      <c r="I222" s="23">
        <f t="shared" ref="I222:I224" si="73">G222/F222*100-100</f>
        <v>0</v>
      </c>
      <c r="J222" s="24"/>
    </row>
    <row r="223" spans="1:10" ht="25.5">
      <c r="A223" s="1" t="s">
        <v>74</v>
      </c>
      <c r="B223" s="42"/>
      <c r="C223" s="28">
        <v>77203</v>
      </c>
      <c r="D223" s="28" t="s">
        <v>221</v>
      </c>
      <c r="E223" s="30" t="s">
        <v>73</v>
      </c>
      <c r="F223" s="37">
        <f>F224</f>
        <v>10.1</v>
      </c>
      <c r="G223" s="37">
        <f>G224</f>
        <v>10.1</v>
      </c>
      <c r="H223" s="23">
        <f t="shared" si="72"/>
        <v>0</v>
      </c>
      <c r="I223" s="23">
        <f t="shared" si="73"/>
        <v>0</v>
      </c>
      <c r="J223" s="24"/>
    </row>
    <row r="224" spans="1:10" ht="25.5">
      <c r="A224" s="1" t="s">
        <v>75</v>
      </c>
      <c r="B224" s="42"/>
      <c r="C224" s="28">
        <v>77203</v>
      </c>
      <c r="D224" s="28" t="s">
        <v>221</v>
      </c>
      <c r="E224" s="30" t="s">
        <v>47</v>
      </c>
      <c r="F224" s="32">
        <v>10.1</v>
      </c>
      <c r="G224" s="32">
        <v>10.1</v>
      </c>
      <c r="H224" s="23">
        <f t="shared" si="72"/>
        <v>0</v>
      </c>
      <c r="I224" s="23">
        <f t="shared" si="73"/>
        <v>0</v>
      </c>
      <c r="J224" s="24"/>
    </row>
    <row r="225" spans="1:10" ht="25.5">
      <c r="A225" s="41" t="s">
        <v>121</v>
      </c>
      <c r="B225" s="42"/>
      <c r="C225" s="28">
        <v>77205</v>
      </c>
      <c r="D225" s="29" t="s">
        <v>20</v>
      </c>
      <c r="E225" s="30"/>
      <c r="F225" s="37">
        <f t="shared" ref="F225:G227" si="74">F226</f>
        <v>115.1</v>
      </c>
      <c r="G225" s="37">
        <f t="shared" si="74"/>
        <v>115.1</v>
      </c>
      <c r="H225" s="23">
        <f t="shared" ref="H225:H228" si="75">G225-F225</f>
        <v>0</v>
      </c>
      <c r="I225" s="23">
        <f t="shared" ref="I225:I228" si="76">G225/F225*100-100</f>
        <v>0</v>
      </c>
      <c r="J225" s="24"/>
    </row>
    <row r="226" spans="1:10" ht="25.5">
      <c r="A226" s="41" t="s">
        <v>44</v>
      </c>
      <c r="B226" s="42"/>
      <c r="C226" s="28">
        <v>77205</v>
      </c>
      <c r="D226" s="28">
        <v>99170</v>
      </c>
      <c r="E226" s="30"/>
      <c r="F226" s="37">
        <f t="shared" si="74"/>
        <v>115.1</v>
      </c>
      <c r="G226" s="37">
        <f t="shared" si="74"/>
        <v>115.1</v>
      </c>
      <c r="H226" s="23">
        <f t="shared" si="75"/>
        <v>0</v>
      </c>
      <c r="I226" s="23">
        <f t="shared" si="76"/>
        <v>0</v>
      </c>
      <c r="J226" s="24"/>
    </row>
    <row r="227" spans="1:10" ht="25.5">
      <c r="A227" s="1" t="s">
        <v>74</v>
      </c>
      <c r="B227" s="42"/>
      <c r="C227" s="28">
        <v>77205</v>
      </c>
      <c r="D227" s="28">
        <v>99170</v>
      </c>
      <c r="E227" s="30" t="s">
        <v>73</v>
      </c>
      <c r="F227" s="37">
        <f t="shared" si="74"/>
        <v>115.1</v>
      </c>
      <c r="G227" s="37">
        <f t="shared" si="74"/>
        <v>115.1</v>
      </c>
      <c r="H227" s="23">
        <f t="shared" si="75"/>
        <v>0</v>
      </c>
      <c r="I227" s="23">
        <f t="shared" si="76"/>
        <v>0</v>
      </c>
      <c r="J227" s="24"/>
    </row>
    <row r="228" spans="1:10" ht="25.5">
      <c r="A228" s="1" t="s">
        <v>75</v>
      </c>
      <c r="B228" s="42"/>
      <c r="C228" s="28">
        <v>77205</v>
      </c>
      <c r="D228" s="28">
        <v>99170</v>
      </c>
      <c r="E228" s="30" t="s">
        <v>47</v>
      </c>
      <c r="F228" s="32">
        <v>115.1</v>
      </c>
      <c r="G228" s="32">
        <v>115.1</v>
      </c>
      <c r="H228" s="23">
        <f t="shared" si="75"/>
        <v>0</v>
      </c>
      <c r="I228" s="23">
        <f t="shared" si="76"/>
        <v>0</v>
      </c>
      <c r="J228" s="24"/>
    </row>
    <row r="229" spans="1:10" ht="25.5">
      <c r="A229" s="41" t="s">
        <v>222</v>
      </c>
      <c r="B229" s="42"/>
      <c r="C229" s="28">
        <v>77206</v>
      </c>
      <c r="D229" s="29" t="s">
        <v>20</v>
      </c>
      <c r="E229" s="30"/>
      <c r="F229" s="47">
        <f>F230+F233+F236</f>
        <v>1284</v>
      </c>
      <c r="G229" s="47">
        <f>G230+G233+G236</f>
        <v>1059.2</v>
      </c>
      <c r="H229" s="23">
        <f t="shared" si="60"/>
        <v>-224.79999999999995</v>
      </c>
      <c r="I229" s="23">
        <f t="shared" ref="I229:I235" si="77">G229/F229*100-100</f>
        <v>-17.507788161993759</v>
      </c>
      <c r="J229" s="24"/>
    </row>
    <row r="230" spans="1:10" ht="63.75">
      <c r="A230" s="1" t="s">
        <v>201</v>
      </c>
      <c r="B230" s="42"/>
      <c r="C230" s="28">
        <v>77206</v>
      </c>
      <c r="D230" s="28" t="s">
        <v>213</v>
      </c>
      <c r="E230" s="30"/>
      <c r="F230" s="47">
        <f>F231</f>
        <v>617</v>
      </c>
      <c r="G230" s="47">
        <f>G231</f>
        <v>617</v>
      </c>
      <c r="H230" s="23">
        <f t="shared" si="60"/>
        <v>0</v>
      </c>
      <c r="I230" s="23">
        <f t="shared" si="77"/>
        <v>0</v>
      </c>
      <c r="J230" s="24"/>
    </row>
    <row r="231" spans="1:10" ht="25.5">
      <c r="A231" s="1" t="s">
        <v>223</v>
      </c>
      <c r="B231" s="42"/>
      <c r="C231" s="28">
        <v>77206</v>
      </c>
      <c r="D231" s="28" t="s">
        <v>213</v>
      </c>
      <c r="E231" s="30" t="s">
        <v>88</v>
      </c>
      <c r="F231" s="47">
        <f>F232</f>
        <v>617</v>
      </c>
      <c r="G231" s="47">
        <f>G232</f>
        <v>617</v>
      </c>
      <c r="H231" s="23">
        <f t="shared" si="60"/>
        <v>0</v>
      </c>
      <c r="I231" s="23">
        <f t="shared" si="77"/>
        <v>0</v>
      </c>
      <c r="J231" s="24"/>
    </row>
    <row r="232" spans="1:10" ht="25.5">
      <c r="A232" s="1" t="s">
        <v>90</v>
      </c>
      <c r="B232" s="42"/>
      <c r="C232" s="28">
        <v>77206</v>
      </c>
      <c r="D232" s="28" t="s">
        <v>213</v>
      </c>
      <c r="E232" s="30" t="s">
        <v>89</v>
      </c>
      <c r="F232" s="44">
        <v>617</v>
      </c>
      <c r="G232" s="44">
        <v>617</v>
      </c>
      <c r="H232" s="23">
        <f t="shared" si="60"/>
        <v>0</v>
      </c>
      <c r="I232" s="23">
        <f t="shared" si="77"/>
        <v>0</v>
      </c>
      <c r="J232" s="24"/>
    </row>
    <row r="233" spans="1:10" ht="25.5">
      <c r="A233" s="1" t="s">
        <v>224</v>
      </c>
      <c r="B233" s="42"/>
      <c r="C233" s="28">
        <v>77206</v>
      </c>
      <c r="D233" s="28">
        <v>69100</v>
      </c>
      <c r="E233" s="30"/>
      <c r="F233" s="47">
        <f>F234</f>
        <v>617</v>
      </c>
      <c r="G233" s="47">
        <f>G234</f>
        <v>392.2</v>
      </c>
      <c r="H233" s="23">
        <f t="shared" si="60"/>
        <v>-224.8</v>
      </c>
      <c r="I233" s="23">
        <f t="shared" si="77"/>
        <v>-36.434359805510539</v>
      </c>
      <c r="J233" s="24"/>
    </row>
    <row r="234" spans="1:10" ht="25.5">
      <c r="A234" s="1" t="s">
        <v>90</v>
      </c>
      <c r="B234" s="42"/>
      <c r="C234" s="28">
        <v>77206</v>
      </c>
      <c r="D234" s="28">
        <v>69100</v>
      </c>
      <c r="E234" s="30" t="s">
        <v>88</v>
      </c>
      <c r="F234" s="47">
        <f>F235</f>
        <v>617</v>
      </c>
      <c r="G234" s="47">
        <f>G235</f>
        <v>392.2</v>
      </c>
      <c r="H234" s="23">
        <f t="shared" si="60"/>
        <v>-224.8</v>
      </c>
      <c r="I234" s="23">
        <f t="shared" si="77"/>
        <v>-36.434359805510539</v>
      </c>
      <c r="J234" s="24"/>
    </row>
    <row r="235" spans="1:10">
      <c r="A235" s="1" t="s">
        <v>91</v>
      </c>
      <c r="B235" s="42"/>
      <c r="C235" s="28">
        <v>77206</v>
      </c>
      <c r="D235" s="28">
        <v>69100</v>
      </c>
      <c r="E235" s="30" t="s">
        <v>89</v>
      </c>
      <c r="F235" s="44">
        <v>617</v>
      </c>
      <c r="G235" s="44">
        <v>392.2</v>
      </c>
      <c r="H235" s="23">
        <f t="shared" si="60"/>
        <v>-224.8</v>
      </c>
      <c r="I235" s="23">
        <f t="shared" si="77"/>
        <v>-36.434359805510539</v>
      </c>
      <c r="J235" s="24"/>
    </row>
    <row r="236" spans="1:10" ht="76.5">
      <c r="A236" s="1" t="s">
        <v>251</v>
      </c>
      <c r="B236" s="42"/>
      <c r="C236" s="28">
        <v>77206</v>
      </c>
      <c r="D236" s="28">
        <v>78630</v>
      </c>
      <c r="E236" s="30"/>
      <c r="F236" s="43">
        <f>F237</f>
        <v>50</v>
      </c>
      <c r="G236" s="43">
        <f>G237</f>
        <v>50</v>
      </c>
      <c r="H236" s="23">
        <f t="shared" ref="H236:H238" si="78">G236-F236</f>
        <v>0</v>
      </c>
      <c r="I236" s="23">
        <f t="shared" ref="I236:I238" si="79">G236/F236*100-100</f>
        <v>0</v>
      </c>
      <c r="J236" s="24"/>
    </row>
    <row r="237" spans="1:10" ht="25.5">
      <c r="A237" s="1" t="s">
        <v>90</v>
      </c>
      <c r="B237" s="42"/>
      <c r="C237" s="28">
        <v>77206</v>
      </c>
      <c r="D237" s="28">
        <v>78630</v>
      </c>
      <c r="E237" s="30" t="s">
        <v>88</v>
      </c>
      <c r="F237" s="43">
        <f>F238</f>
        <v>50</v>
      </c>
      <c r="G237" s="43">
        <f>G238</f>
        <v>50</v>
      </c>
      <c r="H237" s="23">
        <f t="shared" si="78"/>
        <v>0</v>
      </c>
      <c r="I237" s="23">
        <f t="shared" si="79"/>
        <v>0</v>
      </c>
      <c r="J237" s="24"/>
    </row>
    <row r="238" spans="1:10">
      <c r="A238" s="1" t="s">
        <v>91</v>
      </c>
      <c r="B238" s="42"/>
      <c r="C238" s="28">
        <v>77206</v>
      </c>
      <c r="D238" s="28">
        <v>78630</v>
      </c>
      <c r="E238" s="30" t="s">
        <v>89</v>
      </c>
      <c r="F238" s="44">
        <v>50</v>
      </c>
      <c r="G238" s="44">
        <v>50</v>
      </c>
      <c r="H238" s="23">
        <f t="shared" si="78"/>
        <v>0</v>
      </c>
      <c r="I238" s="23">
        <f t="shared" si="79"/>
        <v>0</v>
      </c>
      <c r="J238" s="24"/>
    </row>
    <row r="239" spans="1:10" ht="54.75" customHeight="1">
      <c r="A239" s="1" t="s">
        <v>180</v>
      </c>
      <c r="B239" s="42"/>
      <c r="C239" s="28">
        <v>77207</v>
      </c>
      <c r="D239" s="29" t="s">
        <v>20</v>
      </c>
      <c r="E239" s="30"/>
      <c r="F239" s="37">
        <f t="shared" ref="F239:G241" si="80">F240</f>
        <v>1979.4</v>
      </c>
      <c r="G239" s="37">
        <f t="shared" si="80"/>
        <v>1963.3</v>
      </c>
      <c r="H239" s="23">
        <f t="shared" si="60"/>
        <v>-16.100000000000136</v>
      </c>
      <c r="I239" s="23">
        <f t="shared" si="63"/>
        <v>-0.81337779124987719</v>
      </c>
      <c r="J239" s="24"/>
    </row>
    <row r="240" spans="1:10" ht="54" customHeight="1">
      <c r="A240" s="1" t="s">
        <v>181</v>
      </c>
      <c r="B240" s="42"/>
      <c r="C240" s="28">
        <v>77207</v>
      </c>
      <c r="D240" s="28" t="s">
        <v>179</v>
      </c>
      <c r="E240" s="30"/>
      <c r="F240" s="37">
        <f t="shared" si="80"/>
        <v>1979.4</v>
      </c>
      <c r="G240" s="37">
        <f t="shared" si="80"/>
        <v>1963.3</v>
      </c>
      <c r="H240" s="23">
        <f t="shared" si="60"/>
        <v>-16.100000000000136</v>
      </c>
      <c r="I240" s="23">
        <f t="shared" si="63"/>
        <v>-0.81337779124987719</v>
      </c>
      <c r="J240" s="24"/>
    </row>
    <row r="241" spans="1:10" ht="33.75" customHeight="1">
      <c r="A241" s="1" t="s">
        <v>90</v>
      </c>
      <c r="B241" s="42"/>
      <c r="C241" s="28">
        <v>77207</v>
      </c>
      <c r="D241" s="28" t="s">
        <v>179</v>
      </c>
      <c r="E241" s="30" t="s">
        <v>88</v>
      </c>
      <c r="F241" s="37">
        <f t="shared" si="80"/>
        <v>1979.4</v>
      </c>
      <c r="G241" s="37">
        <f t="shared" si="80"/>
        <v>1963.3</v>
      </c>
      <c r="H241" s="23">
        <f t="shared" si="60"/>
        <v>-16.100000000000136</v>
      </c>
      <c r="I241" s="23">
        <f t="shared" si="63"/>
        <v>-0.81337779124987719</v>
      </c>
      <c r="J241" s="24"/>
    </row>
    <row r="242" spans="1:10">
      <c r="A242" s="1" t="s">
        <v>91</v>
      </c>
      <c r="B242" s="46"/>
      <c r="C242" s="28">
        <v>77207</v>
      </c>
      <c r="D242" s="28" t="s">
        <v>179</v>
      </c>
      <c r="E242" s="30" t="s">
        <v>89</v>
      </c>
      <c r="F242" s="44">
        <v>1979.4</v>
      </c>
      <c r="G242" s="44">
        <v>1963.3</v>
      </c>
      <c r="H242" s="23">
        <f t="shared" si="60"/>
        <v>-16.100000000000136</v>
      </c>
      <c r="I242" s="23">
        <f t="shared" si="63"/>
        <v>-0.81337779124987719</v>
      </c>
      <c r="J242" s="24"/>
    </row>
    <row r="243" spans="1:10" ht="57" customHeight="1">
      <c r="A243" s="1" t="s">
        <v>182</v>
      </c>
      <c r="B243" s="42"/>
      <c r="C243" s="28">
        <v>77208</v>
      </c>
      <c r="D243" s="29" t="s">
        <v>20</v>
      </c>
      <c r="E243" s="30"/>
      <c r="F243" s="37">
        <f t="shared" ref="F243:G245" si="81">F244</f>
        <v>2400.6999999999998</v>
      </c>
      <c r="G243" s="37">
        <f t="shared" si="81"/>
        <v>2400.6999999999998</v>
      </c>
      <c r="H243" s="23">
        <f t="shared" si="60"/>
        <v>0</v>
      </c>
      <c r="I243" s="23">
        <f t="shared" si="63"/>
        <v>0</v>
      </c>
      <c r="J243" s="24"/>
    </row>
    <row r="244" spans="1:10" ht="56.25" customHeight="1">
      <c r="A244" s="1" t="s">
        <v>183</v>
      </c>
      <c r="B244" s="42"/>
      <c r="C244" s="28">
        <v>77208</v>
      </c>
      <c r="D244" s="28" t="s">
        <v>184</v>
      </c>
      <c r="E244" s="30"/>
      <c r="F244" s="37">
        <f t="shared" si="81"/>
        <v>2400.6999999999998</v>
      </c>
      <c r="G244" s="37">
        <f t="shared" si="81"/>
        <v>2400.6999999999998</v>
      </c>
      <c r="H244" s="23">
        <f t="shared" si="60"/>
        <v>0</v>
      </c>
      <c r="I244" s="23">
        <f t="shared" si="63"/>
        <v>0</v>
      </c>
      <c r="J244" s="24"/>
    </row>
    <row r="245" spans="1:10" ht="30.75" customHeight="1">
      <c r="A245" s="1" t="s">
        <v>90</v>
      </c>
      <c r="B245" s="42"/>
      <c r="C245" s="28">
        <v>77208</v>
      </c>
      <c r="D245" s="28" t="s">
        <v>184</v>
      </c>
      <c r="E245" s="30" t="s">
        <v>88</v>
      </c>
      <c r="F245" s="37">
        <f t="shared" si="81"/>
        <v>2400.6999999999998</v>
      </c>
      <c r="G245" s="37">
        <f t="shared" si="81"/>
        <v>2400.6999999999998</v>
      </c>
      <c r="H245" s="23">
        <f t="shared" si="60"/>
        <v>0</v>
      </c>
      <c r="I245" s="23">
        <f t="shared" si="63"/>
        <v>0</v>
      </c>
      <c r="J245" s="24"/>
    </row>
    <row r="246" spans="1:10">
      <c r="A246" s="1" t="s">
        <v>91</v>
      </c>
      <c r="B246" s="46"/>
      <c r="C246" s="28">
        <v>77208</v>
      </c>
      <c r="D246" s="28" t="s">
        <v>184</v>
      </c>
      <c r="E246" s="30" t="s">
        <v>89</v>
      </c>
      <c r="F246" s="44">
        <v>2400.6999999999998</v>
      </c>
      <c r="G246" s="44">
        <v>2400.6999999999998</v>
      </c>
      <c r="H246" s="23">
        <f t="shared" si="60"/>
        <v>0</v>
      </c>
      <c r="I246" s="23">
        <f t="shared" si="63"/>
        <v>0</v>
      </c>
      <c r="J246" s="24"/>
    </row>
    <row r="247" spans="1:10" ht="76.5">
      <c r="A247" s="41" t="s">
        <v>232</v>
      </c>
      <c r="B247" s="46"/>
      <c r="C247" s="75" t="s">
        <v>229</v>
      </c>
      <c r="D247" s="75" t="s">
        <v>20</v>
      </c>
      <c r="E247" s="57"/>
      <c r="F247" s="47">
        <f t="shared" ref="F247:G249" si="82">F248</f>
        <v>1568.7</v>
      </c>
      <c r="G247" s="47">
        <f t="shared" si="82"/>
        <v>1568.7</v>
      </c>
      <c r="H247" s="23">
        <f t="shared" ref="H247:H257" si="83">G247-F247</f>
        <v>0</v>
      </c>
      <c r="I247" s="23">
        <f t="shared" ref="I247:I257" si="84">G247/F247*100-100</f>
        <v>0</v>
      </c>
      <c r="J247" s="24"/>
    </row>
    <row r="248" spans="1:10" ht="63.75">
      <c r="A248" s="1" t="s">
        <v>233</v>
      </c>
      <c r="B248" s="46"/>
      <c r="C248" s="29" t="s">
        <v>229</v>
      </c>
      <c r="D248" s="28">
        <v>51690</v>
      </c>
      <c r="E248" s="30"/>
      <c r="F248" s="47">
        <f t="shared" si="82"/>
        <v>1568.7</v>
      </c>
      <c r="G248" s="47">
        <f t="shared" si="82"/>
        <v>1568.7</v>
      </c>
      <c r="H248" s="23">
        <f t="shared" si="83"/>
        <v>0</v>
      </c>
      <c r="I248" s="23">
        <f t="shared" si="84"/>
        <v>0</v>
      </c>
      <c r="J248" s="24"/>
    </row>
    <row r="249" spans="1:10" ht="25.5">
      <c r="A249" s="1" t="s">
        <v>90</v>
      </c>
      <c r="B249" s="46"/>
      <c r="C249" s="29" t="s">
        <v>229</v>
      </c>
      <c r="D249" s="28">
        <v>51690</v>
      </c>
      <c r="E249" s="30" t="s">
        <v>73</v>
      </c>
      <c r="F249" s="47">
        <f t="shared" si="82"/>
        <v>1568.7</v>
      </c>
      <c r="G249" s="47">
        <f t="shared" si="82"/>
        <v>1568.7</v>
      </c>
      <c r="H249" s="23">
        <f t="shared" si="83"/>
        <v>0</v>
      </c>
      <c r="I249" s="23">
        <f t="shared" si="84"/>
        <v>0</v>
      </c>
      <c r="J249" s="24"/>
    </row>
    <row r="250" spans="1:10">
      <c r="A250" s="1" t="s">
        <v>91</v>
      </c>
      <c r="B250" s="46"/>
      <c r="C250" s="29" t="s">
        <v>229</v>
      </c>
      <c r="D250" s="28">
        <v>51690</v>
      </c>
      <c r="E250" s="30" t="s">
        <v>47</v>
      </c>
      <c r="F250" s="44">
        <v>1568.7</v>
      </c>
      <c r="G250" s="44">
        <v>1568.7</v>
      </c>
      <c r="H250" s="23">
        <f t="shared" si="83"/>
        <v>0</v>
      </c>
      <c r="I250" s="23">
        <f t="shared" si="84"/>
        <v>0</v>
      </c>
      <c r="J250" s="24"/>
    </row>
    <row r="251" spans="1:10" ht="76.5">
      <c r="A251" s="41" t="s">
        <v>234</v>
      </c>
      <c r="B251" s="46"/>
      <c r="C251" s="75" t="s">
        <v>229</v>
      </c>
      <c r="D251" s="75" t="s">
        <v>20</v>
      </c>
      <c r="E251" s="57"/>
      <c r="F251" s="47">
        <f>F252+F255</f>
        <v>577.5</v>
      </c>
      <c r="G251" s="47">
        <f>G252+G255</f>
        <v>265.5</v>
      </c>
      <c r="H251" s="23">
        <f t="shared" si="83"/>
        <v>-312</v>
      </c>
      <c r="I251" s="23">
        <f t="shared" si="84"/>
        <v>-54.02597402597403</v>
      </c>
      <c r="J251" s="24"/>
    </row>
    <row r="252" spans="1:10" ht="63.75">
      <c r="A252" s="41" t="s">
        <v>235</v>
      </c>
      <c r="B252" s="46"/>
      <c r="C252" s="75" t="s">
        <v>229</v>
      </c>
      <c r="D252" s="56" t="s">
        <v>230</v>
      </c>
      <c r="E252" s="57"/>
      <c r="F252" s="47">
        <f>F253</f>
        <v>60.3</v>
      </c>
      <c r="G252" s="47">
        <f>G253</f>
        <v>27</v>
      </c>
      <c r="H252" s="23">
        <f t="shared" si="83"/>
        <v>-33.299999999999997</v>
      </c>
      <c r="I252" s="23">
        <f t="shared" si="84"/>
        <v>-55.223880597014926</v>
      </c>
      <c r="J252" s="24"/>
    </row>
    <row r="253" spans="1:10" ht="25.5">
      <c r="A253" s="1" t="s">
        <v>90</v>
      </c>
      <c r="B253" s="46"/>
      <c r="C253" s="75" t="s">
        <v>229</v>
      </c>
      <c r="D253" s="56" t="s">
        <v>230</v>
      </c>
      <c r="E253" s="57" t="s">
        <v>88</v>
      </c>
      <c r="F253" s="47">
        <f>F254</f>
        <v>60.3</v>
      </c>
      <c r="G253" s="47">
        <f>G254</f>
        <v>27</v>
      </c>
      <c r="H253" s="23">
        <f t="shared" si="83"/>
        <v>-33.299999999999997</v>
      </c>
      <c r="I253" s="23">
        <f t="shared" si="84"/>
        <v>-55.223880597014926</v>
      </c>
      <c r="J253" s="24"/>
    </row>
    <row r="254" spans="1:10">
      <c r="A254" s="1" t="s">
        <v>91</v>
      </c>
      <c r="B254" s="46"/>
      <c r="C254" s="75" t="s">
        <v>229</v>
      </c>
      <c r="D254" s="56" t="s">
        <v>230</v>
      </c>
      <c r="E254" s="57" t="s">
        <v>89</v>
      </c>
      <c r="F254" s="44">
        <v>60.3</v>
      </c>
      <c r="G254" s="44">
        <v>27</v>
      </c>
      <c r="H254" s="23">
        <f t="shared" si="83"/>
        <v>-33.299999999999997</v>
      </c>
      <c r="I254" s="23">
        <f t="shared" si="84"/>
        <v>-55.223880597014926</v>
      </c>
      <c r="J254" s="24"/>
    </row>
    <row r="255" spans="1:10" ht="51">
      <c r="A255" s="1" t="s">
        <v>236</v>
      </c>
      <c r="B255" s="46"/>
      <c r="C255" s="75" t="s">
        <v>229</v>
      </c>
      <c r="D255" s="56" t="s">
        <v>231</v>
      </c>
      <c r="E255" s="57"/>
      <c r="F255" s="43">
        <f>F256</f>
        <v>517.20000000000005</v>
      </c>
      <c r="G255" s="43">
        <f>G256</f>
        <v>238.5</v>
      </c>
      <c r="H255" s="23">
        <f t="shared" si="83"/>
        <v>-278.70000000000005</v>
      </c>
      <c r="I255" s="23">
        <f t="shared" si="84"/>
        <v>-53.886310904872389</v>
      </c>
      <c r="J255" s="24"/>
    </row>
    <row r="256" spans="1:10" ht="25.5">
      <c r="A256" s="1" t="s">
        <v>90</v>
      </c>
      <c r="B256" s="46"/>
      <c r="C256" s="75" t="s">
        <v>229</v>
      </c>
      <c r="D256" s="56" t="s">
        <v>231</v>
      </c>
      <c r="E256" s="57" t="s">
        <v>88</v>
      </c>
      <c r="F256" s="43">
        <f>F257</f>
        <v>517.20000000000005</v>
      </c>
      <c r="G256" s="43">
        <f>G257</f>
        <v>238.5</v>
      </c>
      <c r="H256" s="23">
        <f t="shared" si="83"/>
        <v>-278.70000000000005</v>
      </c>
      <c r="I256" s="23">
        <f t="shared" si="84"/>
        <v>-53.886310904872389</v>
      </c>
      <c r="J256" s="24"/>
    </row>
    <row r="257" spans="1:10">
      <c r="A257" s="1" t="s">
        <v>91</v>
      </c>
      <c r="B257" s="46"/>
      <c r="C257" s="75" t="s">
        <v>229</v>
      </c>
      <c r="D257" s="56" t="s">
        <v>231</v>
      </c>
      <c r="E257" s="57" t="s">
        <v>89</v>
      </c>
      <c r="F257" s="44">
        <v>517.20000000000005</v>
      </c>
      <c r="G257" s="44">
        <v>238.5</v>
      </c>
      <c r="H257" s="23">
        <f t="shared" si="83"/>
        <v>-278.70000000000005</v>
      </c>
      <c r="I257" s="23">
        <f t="shared" si="84"/>
        <v>-53.886310904872389</v>
      </c>
      <c r="J257" s="24"/>
    </row>
    <row r="258" spans="1:10" ht="40.5">
      <c r="A258" s="48" t="s">
        <v>162</v>
      </c>
      <c r="B258" s="49">
        <v>7730000</v>
      </c>
      <c r="C258" s="50">
        <v>77300</v>
      </c>
      <c r="D258" s="51" t="s">
        <v>20</v>
      </c>
      <c r="E258" s="50"/>
      <c r="F258" s="52">
        <f>F259+F270+F286+F263+F279</f>
        <v>7743.6</v>
      </c>
      <c r="G258" s="52">
        <f>G259+G270+G286+G263+G279</f>
        <v>6997.2000000000007</v>
      </c>
      <c r="H258" s="52">
        <f t="shared" si="60"/>
        <v>-746.39999999999964</v>
      </c>
      <c r="I258" s="23">
        <f t="shared" si="63"/>
        <v>-9.6389276305594223</v>
      </c>
      <c r="J258" s="24"/>
    </row>
    <row r="259" spans="1:10" ht="38.25">
      <c r="A259" s="41" t="s">
        <v>122</v>
      </c>
      <c r="B259" s="42"/>
      <c r="C259" s="28">
        <v>77301</v>
      </c>
      <c r="D259" s="29" t="s">
        <v>20</v>
      </c>
      <c r="E259" s="30"/>
      <c r="F259" s="23">
        <f>F260</f>
        <v>5862.4</v>
      </c>
      <c r="G259" s="23">
        <f>G260</f>
        <v>5118.8999999999996</v>
      </c>
      <c r="H259" s="23">
        <f t="shared" si="60"/>
        <v>-743.5</v>
      </c>
      <c r="I259" s="23">
        <f t="shared" ref="I259:I340" si="85">G259/F259*100-100</f>
        <v>-12.68251910480349</v>
      </c>
      <c r="J259" s="24"/>
    </row>
    <row r="260" spans="1:10" ht="38.25">
      <c r="A260" s="1" t="s">
        <v>123</v>
      </c>
      <c r="B260" s="42"/>
      <c r="C260" s="28">
        <v>77301</v>
      </c>
      <c r="D260" s="29" t="s">
        <v>32</v>
      </c>
      <c r="E260" s="30"/>
      <c r="F260" s="23">
        <f t="shared" ref="F260:G261" si="86">F261</f>
        <v>5862.4</v>
      </c>
      <c r="G260" s="23">
        <f t="shared" si="86"/>
        <v>5118.8999999999996</v>
      </c>
      <c r="H260" s="23">
        <f t="shared" si="60"/>
        <v>-743.5</v>
      </c>
      <c r="I260" s="23">
        <f t="shared" si="85"/>
        <v>-12.68251910480349</v>
      </c>
      <c r="J260" s="24"/>
    </row>
    <row r="261" spans="1:10" ht="25.5">
      <c r="A261" s="1" t="s">
        <v>90</v>
      </c>
      <c r="B261" s="42"/>
      <c r="C261" s="28">
        <v>77301</v>
      </c>
      <c r="D261" s="29" t="s">
        <v>32</v>
      </c>
      <c r="E261" s="30" t="s">
        <v>88</v>
      </c>
      <c r="F261" s="23">
        <f t="shared" si="86"/>
        <v>5862.4</v>
      </c>
      <c r="G261" s="23">
        <f t="shared" si="86"/>
        <v>5118.8999999999996</v>
      </c>
      <c r="H261" s="23">
        <f t="shared" si="60"/>
        <v>-743.5</v>
      </c>
      <c r="I261" s="23">
        <f t="shared" si="85"/>
        <v>-12.68251910480349</v>
      </c>
      <c r="J261" s="24"/>
    </row>
    <row r="262" spans="1:10">
      <c r="A262" s="1" t="s">
        <v>91</v>
      </c>
      <c r="B262" s="42"/>
      <c r="C262" s="28">
        <v>77301</v>
      </c>
      <c r="D262" s="29" t="s">
        <v>32</v>
      </c>
      <c r="E262" s="30" t="s">
        <v>89</v>
      </c>
      <c r="F262" s="44">
        <v>5862.4</v>
      </c>
      <c r="G262" s="44">
        <v>5118.8999999999996</v>
      </c>
      <c r="H262" s="23">
        <f t="shared" si="60"/>
        <v>-743.5</v>
      </c>
      <c r="I262" s="23">
        <f t="shared" si="85"/>
        <v>-12.68251910480349</v>
      </c>
      <c r="J262" s="24"/>
    </row>
    <row r="263" spans="1:10" ht="38.25">
      <c r="A263" s="41" t="s">
        <v>202</v>
      </c>
      <c r="B263" s="42"/>
      <c r="C263" s="28">
        <v>77302</v>
      </c>
      <c r="D263" s="29" t="s">
        <v>20</v>
      </c>
      <c r="E263" s="30"/>
      <c r="F263" s="47">
        <f>F264+F267</f>
        <v>544</v>
      </c>
      <c r="G263" s="47">
        <f>G264+G267</f>
        <v>544</v>
      </c>
      <c r="H263" s="23">
        <f t="shared" si="60"/>
        <v>0</v>
      </c>
      <c r="I263" s="23">
        <f t="shared" si="85"/>
        <v>0</v>
      </c>
      <c r="J263" s="24"/>
    </row>
    <row r="264" spans="1:10" ht="63.75">
      <c r="A264" s="1" t="s">
        <v>201</v>
      </c>
      <c r="B264" s="42"/>
      <c r="C264" s="28">
        <v>77302</v>
      </c>
      <c r="D264" s="29" t="s">
        <v>213</v>
      </c>
      <c r="E264" s="30"/>
      <c r="F264" s="47">
        <f t="shared" ref="F264:G265" si="87">F265</f>
        <v>272</v>
      </c>
      <c r="G264" s="47">
        <f t="shared" si="87"/>
        <v>272</v>
      </c>
      <c r="H264" s="23">
        <f t="shared" si="60"/>
        <v>0</v>
      </c>
      <c r="I264" s="23">
        <f t="shared" si="85"/>
        <v>0</v>
      </c>
      <c r="J264" s="24"/>
    </row>
    <row r="265" spans="1:10" ht="25.5">
      <c r="A265" s="1" t="s">
        <v>203</v>
      </c>
      <c r="B265" s="42"/>
      <c r="C265" s="28">
        <v>77302</v>
      </c>
      <c r="D265" s="29" t="s">
        <v>213</v>
      </c>
      <c r="E265" s="30" t="s">
        <v>88</v>
      </c>
      <c r="F265" s="47">
        <f t="shared" si="87"/>
        <v>272</v>
      </c>
      <c r="G265" s="47">
        <f t="shared" si="87"/>
        <v>272</v>
      </c>
      <c r="H265" s="23">
        <f t="shared" ref="H265:H342" si="88">G265-F265</f>
        <v>0</v>
      </c>
      <c r="I265" s="23">
        <f t="shared" si="85"/>
        <v>0</v>
      </c>
      <c r="J265" s="24"/>
    </row>
    <row r="266" spans="1:10" ht="25.5">
      <c r="A266" s="1" t="s">
        <v>90</v>
      </c>
      <c r="B266" s="42"/>
      <c r="C266" s="28">
        <v>77302</v>
      </c>
      <c r="D266" s="29" t="s">
        <v>213</v>
      </c>
      <c r="E266" s="30" t="s">
        <v>89</v>
      </c>
      <c r="F266" s="44">
        <v>272</v>
      </c>
      <c r="G266" s="44">
        <v>272</v>
      </c>
      <c r="H266" s="23">
        <f t="shared" si="88"/>
        <v>0</v>
      </c>
      <c r="I266" s="23">
        <f t="shared" si="85"/>
        <v>0</v>
      </c>
      <c r="J266" s="24"/>
    </row>
    <row r="267" spans="1:10" ht="25.5">
      <c r="A267" s="1" t="s">
        <v>203</v>
      </c>
      <c r="B267" s="42"/>
      <c r="C267" s="28">
        <v>77302</v>
      </c>
      <c r="D267" s="29" t="s">
        <v>225</v>
      </c>
      <c r="E267" s="30"/>
      <c r="F267" s="43">
        <f>F268</f>
        <v>272</v>
      </c>
      <c r="G267" s="43">
        <f>G268</f>
        <v>272</v>
      </c>
      <c r="H267" s="23">
        <f t="shared" ref="H267:H269" si="89">G267-F267</f>
        <v>0</v>
      </c>
      <c r="I267" s="23">
        <f t="shared" ref="I267:I269" si="90">G267/F267*100-100</f>
        <v>0</v>
      </c>
      <c r="J267" s="24"/>
    </row>
    <row r="268" spans="1:10" ht="25.5">
      <c r="A268" s="1" t="s">
        <v>90</v>
      </c>
      <c r="B268" s="42"/>
      <c r="C268" s="28">
        <v>77302</v>
      </c>
      <c r="D268" s="29" t="s">
        <v>225</v>
      </c>
      <c r="E268" s="30" t="s">
        <v>88</v>
      </c>
      <c r="F268" s="43">
        <f>F269</f>
        <v>272</v>
      </c>
      <c r="G268" s="43">
        <f>G269</f>
        <v>272</v>
      </c>
      <c r="H268" s="23">
        <f t="shared" si="89"/>
        <v>0</v>
      </c>
      <c r="I268" s="23">
        <f t="shared" si="90"/>
        <v>0</v>
      </c>
      <c r="J268" s="24"/>
    </row>
    <row r="269" spans="1:10">
      <c r="A269" s="1" t="s">
        <v>91</v>
      </c>
      <c r="B269" s="42"/>
      <c r="C269" s="28">
        <v>77302</v>
      </c>
      <c r="D269" s="29" t="s">
        <v>225</v>
      </c>
      <c r="E269" s="30" t="s">
        <v>89</v>
      </c>
      <c r="F269" s="44">
        <v>272</v>
      </c>
      <c r="G269" s="44">
        <v>272</v>
      </c>
      <c r="H269" s="23">
        <f t="shared" si="89"/>
        <v>0</v>
      </c>
      <c r="I269" s="23">
        <f t="shared" si="90"/>
        <v>0</v>
      </c>
      <c r="J269" s="24"/>
    </row>
    <row r="270" spans="1:10" ht="38.25">
      <c r="A270" s="38" t="s">
        <v>126</v>
      </c>
      <c r="B270" s="42"/>
      <c r="C270" s="28">
        <v>77304</v>
      </c>
      <c r="D270" s="29" t="s">
        <v>20</v>
      </c>
      <c r="E270" s="30"/>
      <c r="F270" s="23">
        <f>F271+F275</f>
        <v>353.6</v>
      </c>
      <c r="G270" s="23">
        <f>G271+G275</f>
        <v>353.6</v>
      </c>
      <c r="H270" s="23">
        <f t="shared" si="88"/>
        <v>0</v>
      </c>
      <c r="I270" s="23">
        <f t="shared" si="85"/>
        <v>0</v>
      </c>
      <c r="J270" s="24"/>
    </row>
    <row r="271" spans="1:10" ht="38.25">
      <c r="A271" s="1" t="s">
        <v>54</v>
      </c>
      <c r="B271" s="42"/>
      <c r="C271" s="28">
        <v>77304</v>
      </c>
      <c r="D271" s="28">
        <v>72500</v>
      </c>
      <c r="E271" s="30"/>
      <c r="F271" s="23">
        <f>F272</f>
        <v>350</v>
      </c>
      <c r="G271" s="23">
        <f>G272</f>
        <v>350</v>
      </c>
      <c r="H271" s="23">
        <f t="shared" si="88"/>
        <v>0</v>
      </c>
      <c r="I271" s="23">
        <f t="shared" si="85"/>
        <v>0</v>
      </c>
      <c r="J271" s="24"/>
    </row>
    <row r="272" spans="1:10" ht="63.75">
      <c r="A272" s="1" t="s">
        <v>124</v>
      </c>
      <c r="B272" s="42"/>
      <c r="C272" s="28">
        <v>77304</v>
      </c>
      <c r="D272" s="28">
        <v>72502</v>
      </c>
      <c r="E272" s="30"/>
      <c r="F272" s="23">
        <f t="shared" ref="F272:G273" si="91">F273</f>
        <v>350</v>
      </c>
      <c r="G272" s="23">
        <f t="shared" si="91"/>
        <v>350</v>
      </c>
      <c r="H272" s="23">
        <f t="shared" si="88"/>
        <v>0</v>
      </c>
      <c r="I272" s="23">
        <f t="shared" si="85"/>
        <v>0</v>
      </c>
      <c r="J272" s="24"/>
    </row>
    <row r="273" spans="1:10" ht="25.5">
      <c r="A273" s="1" t="s">
        <v>90</v>
      </c>
      <c r="B273" s="42"/>
      <c r="C273" s="28">
        <v>77304</v>
      </c>
      <c r="D273" s="28">
        <v>72502</v>
      </c>
      <c r="E273" s="30" t="s">
        <v>88</v>
      </c>
      <c r="F273" s="23">
        <f t="shared" si="91"/>
        <v>350</v>
      </c>
      <c r="G273" s="23">
        <f t="shared" si="91"/>
        <v>350</v>
      </c>
      <c r="H273" s="23">
        <f t="shared" si="88"/>
        <v>0</v>
      </c>
      <c r="I273" s="23">
        <f t="shared" si="85"/>
        <v>0</v>
      </c>
      <c r="J273" s="24"/>
    </row>
    <row r="274" spans="1:10">
      <c r="A274" s="1" t="s">
        <v>91</v>
      </c>
      <c r="B274" s="42"/>
      <c r="C274" s="28">
        <v>77304</v>
      </c>
      <c r="D274" s="28">
        <v>72502</v>
      </c>
      <c r="E274" s="30" t="s">
        <v>89</v>
      </c>
      <c r="F274" s="73">
        <v>350</v>
      </c>
      <c r="G274" s="73">
        <v>350</v>
      </c>
      <c r="H274" s="23">
        <f t="shared" si="88"/>
        <v>0</v>
      </c>
      <c r="I274" s="23">
        <f t="shared" si="85"/>
        <v>0</v>
      </c>
      <c r="J274" s="24"/>
    </row>
    <row r="275" spans="1:10" ht="38.25">
      <c r="A275" s="1" t="s">
        <v>54</v>
      </c>
      <c r="B275" s="42"/>
      <c r="C275" s="28">
        <v>77304</v>
      </c>
      <c r="D275" s="28" t="s">
        <v>53</v>
      </c>
      <c r="E275" s="30"/>
      <c r="F275" s="23">
        <f>F276</f>
        <v>3.6</v>
      </c>
      <c r="G275" s="23">
        <f>G276</f>
        <v>3.6</v>
      </c>
      <c r="H275" s="23">
        <f t="shared" si="88"/>
        <v>0</v>
      </c>
      <c r="I275" s="23">
        <f t="shared" si="85"/>
        <v>0</v>
      </c>
      <c r="J275" s="24"/>
    </row>
    <row r="276" spans="1:10" ht="63.75">
      <c r="A276" s="1" t="s">
        <v>125</v>
      </c>
      <c r="B276" s="42"/>
      <c r="C276" s="28">
        <v>77304</v>
      </c>
      <c r="D276" s="28" t="s">
        <v>53</v>
      </c>
      <c r="E276" s="30"/>
      <c r="F276" s="23">
        <f t="shared" ref="F276:G277" si="92">F277</f>
        <v>3.6</v>
      </c>
      <c r="G276" s="23">
        <f t="shared" si="92"/>
        <v>3.6</v>
      </c>
      <c r="H276" s="23">
        <f t="shared" si="88"/>
        <v>0</v>
      </c>
      <c r="I276" s="23">
        <f t="shared" si="85"/>
        <v>0</v>
      </c>
      <c r="J276" s="24"/>
    </row>
    <row r="277" spans="1:10" ht="25.5">
      <c r="A277" s="1" t="s">
        <v>90</v>
      </c>
      <c r="B277" s="42"/>
      <c r="C277" s="28">
        <v>77304</v>
      </c>
      <c r="D277" s="28" t="s">
        <v>53</v>
      </c>
      <c r="E277" s="30" t="s">
        <v>88</v>
      </c>
      <c r="F277" s="23">
        <f t="shared" si="92"/>
        <v>3.6</v>
      </c>
      <c r="G277" s="23">
        <f t="shared" si="92"/>
        <v>3.6</v>
      </c>
      <c r="H277" s="23">
        <f t="shared" si="88"/>
        <v>0</v>
      </c>
      <c r="I277" s="23">
        <f t="shared" si="85"/>
        <v>0</v>
      </c>
      <c r="J277" s="24"/>
    </row>
    <row r="278" spans="1:10">
      <c r="A278" s="1" t="s">
        <v>91</v>
      </c>
      <c r="B278" s="42"/>
      <c r="C278" s="28">
        <v>77304</v>
      </c>
      <c r="D278" s="28" t="s">
        <v>53</v>
      </c>
      <c r="E278" s="30" t="s">
        <v>89</v>
      </c>
      <c r="F278" s="32">
        <v>3.6</v>
      </c>
      <c r="G278" s="32">
        <v>3.6</v>
      </c>
      <c r="H278" s="23">
        <f t="shared" si="88"/>
        <v>0</v>
      </c>
      <c r="I278" s="23">
        <f t="shared" si="85"/>
        <v>0</v>
      </c>
      <c r="J278" s="24"/>
    </row>
    <row r="279" spans="1:10" ht="89.25">
      <c r="A279" s="36" t="s">
        <v>252</v>
      </c>
      <c r="B279" s="42"/>
      <c r="C279" s="28">
        <v>77309</v>
      </c>
      <c r="D279" s="29" t="s">
        <v>20</v>
      </c>
      <c r="E279" s="30"/>
      <c r="F279" s="74">
        <f>F280+F283</f>
        <v>63.6</v>
      </c>
      <c r="G279" s="74">
        <f>G280+G283</f>
        <v>63.6</v>
      </c>
      <c r="H279" s="23">
        <f t="shared" ref="H279:H285" si="93">G279-F279</f>
        <v>0</v>
      </c>
      <c r="I279" s="23">
        <f t="shared" ref="I279:I285" si="94">G279/F279*100-100</f>
        <v>0</v>
      </c>
      <c r="J279" s="24"/>
    </row>
    <row r="280" spans="1:10" ht="89.25">
      <c r="A280" s="38" t="s">
        <v>253</v>
      </c>
      <c r="B280" s="42"/>
      <c r="C280" s="28">
        <v>77309</v>
      </c>
      <c r="D280" s="29" t="s">
        <v>255</v>
      </c>
      <c r="E280" s="30"/>
      <c r="F280" s="74">
        <f>F281</f>
        <v>63</v>
      </c>
      <c r="G280" s="74">
        <f>G281</f>
        <v>63</v>
      </c>
      <c r="H280" s="23">
        <f t="shared" si="93"/>
        <v>0</v>
      </c>
      <c r="I280" s="23">
        <f t="shared" si="94"/>
        <v>0</v>
      </c>
      <c r="J280" s="24"/>
    </row>
    <row r="281" spans="1:10" ht="25.5">
      <c r="A281" s="1" t="s">
        <v>90</v>
      </c>
      <c r="B281" s="42"/>
      <c r="C281" s="28">
        <v>77309</v>
      </c>
      <c r="D281" s="29" t="s">
        <v>255</v>
      </c>
      <c r="E281" s="30" t="s">
        <v>88</v>
      </c>
      <c r="F281" s="74">
        <f>F282</f>
        <v>63</v>
      </c>
      <c r="G281" s="74">
        <f>G282</f>
        <v>63</v>
      </c>
      <c r="H281" s="23">
        <f t="shared" si="93"/>
        <v>0</v>
      </c>
      <c r="I281" s="23">
        <f t="shared" si="94"/>
        <v>0</v>
      </c>
      <c r="J281" s="24"/>
    </row>
    <row r="282" spans="1:10">
      <c r="A282" s="1" t="s">
        <v>91</v>
      </c>
      <c r="B282" s="42"/>
      <c r="C282" s="28">
        <v>77309</v>
      </c>
      <c r="D282" s="29" t="s">
        <v>255</v>
      </c>
      <c r="E282" s="30" t="s">
        <v>89</v>
      </c>
      <c r="F282" s="73">
        <v>63</v>
      </c>
      <c r="G282" s="73">
        <v>63</v>
      </c>
      <c r="H282" s="23">
        <f t="shared" si="93"/>
        <v>0</v>
      </c>
      <c r="I282" s="23">
        <f t="shared" si="94"/>
        <v>0</v>
      </c>
      <c r="J282" s="24"/>
    </row>
    <row r="283" spans="1:10" ht="89.25">
      <c r="A283" s="36" t="s">
        <v>254</v>
      </c>
      <c r="B283" s="42"/>
      <c r="C283" s="28">
        <v>77309</v>
      </c>
      <c r="D283" s="29" t="s">
        <v>256</v>
      </c>
      <c r="E283" s="30"/>
      <c r="F283" s="74">
        <f>F284</f>
        <v>0.6</v>
      </c>
      <c r="G283" s="74">
        <f>G284</f>
        <v>0.6</v>
      </c>
      <c r="H283" s="23">
        <f t="shared" si="93"/>
        <v>0</v>
      </c>
      <c r="I283" s="23">
        <f t="shared" si="94"/>
        <v>0</v>
      </c>
      <c r="J283" s="24"/>
    </row>
    <row r="284" spans="1:10" ht="25.5">
      <c r="A284" s="1" t="s">
        <v>90</v>
      </c>
      <c r="B284" s="42"/>
      <c r="C284" s="28">
        <v>77309</v>
      </c>
      <c r="D284" s="29" t="s">
        <v>256</v>
      </c>
      <c r="E284" s="30" t="s">
        <v>88</v>
      </c>
      <c r="F284" s="74">
        <f>F285</f>
        <v>0.6</v>
      </c>
      <c r="G284" s="74">
        <f>G285</f>
        <v>0.6</v>
      </c>
      <c r="H284" s="23">
        <f t="shared" si="93"/>
        <v>0</v>
      </c>
      <c r="I284" s="23">
        <f t="shared" si="94"/>
        <v>0</v>
      </c>
      <c r="J284" s="24"/>
    </row>
    <row r="285" spans="1:10">
      <c r="A285" s="1" t="s">
        <v>91</v>
      </c>
      <c r="B285" s="42"/>
      <c r="C285" s="28">
        <v>77309</v>
      </c>
      <c r="D285" s="29" t="s">
        <v>256</v>
      </c>
      <c r="E285" s="30" t="s">
        <v>89</v>
      </c>
      <c r="F285" s="73">
        <v>0.6</v>
      </c>
      <c r="G285" s="73">
        <v>0.6</v>
      </c>
      <c r="H285" s="23">
        <f t="shared" si="93"/>
        <v>0</v>
      </c>
      <c r="I285" s="23">
        <f t="shared" si="94"/>
        <v>0</v>
      </c>
      <c r="J285" s="24"/>
    </row>
    <row r="286" spans="1:10" ht="38.25">
      <c r="A286" s="41" t="s">
        <v>172</v>
      </c>
      <c r="B286" s="42"/>
      <c r="C286" s="28">
        <v>77307</v>
      </c>
      <c r="D286" s="29" t="s">
        <v>20</v>
      </c>
      <c r="E286" s="30"/>
      <c r="F286" s="37">
        <f t="shared" ref="F286:G288" si="95">F287</f>
        <v>920</v>
      </c>
      <c r="G286" s="37">
        <f t="shared" si="95"/>
        <v>917.1</v>
      </c>
      <c r="H286" s="23">
        <f t="shared" si="88"/>
        <v>-2.8999999999999773</v>
      </c>
      <c r="I286" s="23">
        <f t="shared" si="85"/>
        <v>-0.31521739130434412</v>
      </c>
      <c r="J286" s="24"/>
    </row>
    <row r="287" spans="1:10" ht="25.5">
      <c r="A287" s="1" t="s">
        <v>173</v>
      </c>
      <c r="B287" s="42"/>
      <c r="C287" s="28">
        <v>77307</v>
      </c>
      <c r="D287" s="29" t="s">
        <v>174</v>
      </c>
      <c r="E287" s="30"/>
      <c r="F287" s="37">
        <f t="shared" si="95"/>
        <v>920</v>
      </c>
      <c r="G287" s="37">
        <f t="shared" si="95"/>
        <v>917.1</v>
      </c>
      <c r="H287" s="23">
        <f t="shared" si="88"/>
        <v>-2.8999999999999773</v>
      </c>
      <c r="I287" s="23">
        <f t="shared" si="85"/>
        <v>-0.31521739130434412</v>
      </c>
      <c r="J287" s="24"/>
    </row>
    <row r="288" spans="1:10" ht="25.5">
      <c r="A288" s="1" t="s">
        <v>90</v>
      </c>
      <c r="B288" s="42"/>
      <c r="C288" s="28">
        <v>77307</v>
      </c>
      <c r="D288" s="29" t="s">
        <v>174</v>
      </c>
      <c r="E288" s="30" t="s">
        <v>88</v>
      </c>
      <c r="F288" s="37">
        <f t="shared" si="95"/>
        <v>920</v>
      </c>
      <c r="G288" s="37">
        <f t="shared" si="95"/>
        <v>917.1</v>
      </c>
      <c r="H288" s="23">
        <f t="shared" si="88"/>
        <v>-2.8999999999999773</v>
      </c>
      <c r="I288" s="23">
        <f t="shared" si="85"/>
        <v>-0.31521739130434412</v>
      </c>
      <c r="J288" s="24"/>
    </row>
    <row r="289" spans="1:10" ht="51">
      <c r="A289" s="54" t="s">
        <v>175</v>
      </c>
      <c r="B289" s="42"/>
      <c r="C289" s="28">
        <v>77307</v>
      </c>
      <c r="D289" s="29" t="s">
        <v>174</v>
      </c>
      <c r="E289" s="30" t="s">
        <v>176</v>
      </c>
      <c r="F289" s="73">
        <v>920</v>
      </c>
      <c r="G289" s="73">
        <v>917.1</v>
      </c>
      <c r="H289" s="23">
        <f t="shared" si="88"/>
        <v>-2.8999999999999773</v>
      </c>
      <c r="I289" s="23">
        <f t="shared" si="85"/>
        <v>-0.31521739130434412</v>
      </c>
      <c r="J289" s="24"/>
    </row>
    <row r="290" spans="1:10" ht="25.5">
      <c r="A290" s="1" t="s">
        <v>127</v>
      </c>
      <c r="B290" s="42"/>
      <c r="C290" s="28">
        <v>77001</v>
      </c>
      <c r="D290" s="29" t="s">
        <v>20</v>
      </c>
      <c r="E290" s="30"/>
      <c r="F290" s="23">
        <f>F291</f>
        <v>1455.3</v>
      </c>
      <c r="G290" s="23">
        <f>G291</f>
        <v>1402.6</v>
      </c>
      <c r="H290" s="23">
        <f t="shared" si="88"/>
        <v>-52.700000000000045</v>
      </c>
      <c r="I290" s="23">
        <f t="shared" si="85"/>
        <v>-3.6212464783893381</v>
      </c>
      <c r="J290" s="24"/>
    </row>
    <row r="291" spans="1:10" ht="25.5">
      <c r="A291" s="1" t="s">
        <v>61</v>
      </c>
      <c r="B291" s="42"/>
      <c r="C291" s="28">
        <v>77001</v>
      </c>
      <c r="D291" s="29" t="s">
        <v>28</v>
      </c>
      <c r="E291" s="30"/>
      <c r="F291" s="23">
        <f>F292+F294+F296</f>
        <v>1455.3</v>
      </c>
      <c r="G291" s="23">
        <f>G292+G294+G296</f>
        <v>1402.6</v>
      </c>
      <c r="H291" s="23">
        <f t="shared" si="88"/>
        <v>-52.700000000000045</v>
      </c>
      <c r="I291" s="23">
        <f t="shared" si="85"/>
        <v>-3.6212464783893381</v>
      </c>
      <c r="J291" s="24"/>
    </row>
    <row r="292" spans="1:10" ht="63.75">
      <c r="A292" s="1" t="s">
        <v>69</v>
      </c>
      <c r="B292" s="42"/>
      <c r="C292" s="28">
        <v>77001</v>
      </c>
      <c r="D292" s="29" t="s">
        <v>28</v>
      </c>
      <c r="E292" s="30" t="s">
        <v>65</v>
      </c>
      <c r="F292" s="23">
        <f>F293</f>
        <v>1419.9</v>
      </c>
      <c r="G292" s="23">
        <f>G293</f>
        <v>1369.4</v>
      </c>
      <c r="H292" s="23">
        <f t="shared" si="88"/>
        <v>-50.5</v>
      </c>
      <c r="I292" s="23">
        <f t="shared" si="85"/>
        <v>-3.5565884921473412</v>
      </c>
      <c r="J292" s="24"/>
    </row>
    <row r="293" spans="1:10">
      <c r="A293" s="1" t="s">
        <v>72</v>
      </c>
      <c r="B293" s="42"/>
      <c r="C293" s="28">
        <v>77001</v>
      </c>
      <c r="D293" s="29" t="s">
        <v>28</v>
      </c>
      <c r="E293" s="30" t="s">
        <v>71</v>
      </c>
      <c r="F293" s="44">
        <v>1419.9</v>
      </c>
      <c r="G293" s="44">
        <v>1369.4</v>
      </c>
      <c r="H293" s="23">
        <f t="shared" si="88"/>
        <v>-50.5</v>
      </c>
      <c r="I293" s="23">
        <f t="shared" si="85"/>
        <v>-3.5565884921473412</v>
      </c>
      <c r="J293" s="24"/>
    </row>
    <row r="294" spans="1:10" ht="25.5">
      <c r="A294" s="1" t="s">
        <v>74</v>
      </c>
      <c r="B294" s="42"/>
      <c r="C294" s="28">
        <v>77001</v>
      </c>
      <c r="D294" s="29" t="s">
        <v>28</v>
      </c>
      <c r="E294" s="30" t="s">
        <v>73</v>
      </c>
      <c r="F294" s="23">
        <f>F295</f>
        <v>29.6</v>
      </c>
      <c r="G294" s="23">
        <f>G295</f>
        <v>29.6</v>
      </c>
      <c r="H294" s="23">
        <f t="shared" si="88"/>
        <v>0</v>
      </c>
      <c r="I294" s="23">
        <f t="shared" si="85"/>
        <v>0</v>
      </c>
      <c r="J294" s="24"/>
    </row>
    <row r="295" spans="1:10" ht="25.5">
      <c r="A295" s="1" t="s">
        <v>75</v>
      </c>
      <c r="B295" s="42"/>
      <c r="C295" s="28">
        <v>77001</v>
      </c>
      <c r="D295" s="29" t="s">
        <v>28</v>
      </c>
      <c r="E295" s="30" t="s">
        <v>47</v>
      </c>
      <c r="F295" s="44">
        <v>29.6</v>
      </c>
      <c r="G295" s="44">
        <v>29.6</v>
      </c>
      <c r="H295" s="23">
        <f t="shared" si="88"/>
        <v>0</v>
      </c>
      <c r="I295" s="23">
        <f t="shared" si="85"/>
        <v>0</v>
      </c>
      <c r="J295" s="24"/>
    </row>
    <row r="296" spans="1:10">
      <c r="A296" s="1" t="s">
        <v>78</v>
      </c>
      <c r="B296" s="42"/>
      <c r="C296" s="28">
        <v>77001</v>
      </c>
      <c r="D296" s="29" t="s">
        <v>28</v>
      </c>
      <c r="E296" s="30" t="s">
        <v>76</v>
      </c>
      <c r="F296" s="23">
        <f>F297</f>
        <v>5.8</v>
      </c>
      <c r="G296" s="23">
        <f>G297</f>
        <v>3.6</v>
      </c>
      <c r="H296" s="23">
        <f t="shared" si="88"/>
        <v>-2.1999999999999997</v>
      </c>
      <c r="I296" s="23">
        <f t="shared" si="85"/>
        <v>-37.931034482758619</v>
      </c>
      <c r="J296" s="24"/>
    </row>
    <row r="297" spans="1:10">
      <c r="A297" s="1" t="s">
        <v>79</v>
      </c>
      <c r="B297" s="42"/>
      <c r="C297" s="28">
        <v>77001</v>
      </c>
      <c r="D297" s="29" t="s">
        <v>28</v>
      </c>
      <c r="E297" s="30" t="s">
        <v>77</v>
      </c>
      <c r="F297" s="44">
        <v>5.8</v>
      </c>
      <c r="G297" s="44">
        <v>3.6</v>
      </c>
      <c r="H297" s="23">
        <f t="shared" si="88"/>
        <v>-2.1999999999999997</v>
      </c>
      <c r="I297" s="23">
        <f t="shared" si="85"/>
        <v>-37.931034482758619</v>
      </c>
      <c r="J297" s="24"/>
    </row>
    <row r="298" spans="1:10" ht="38.25">
      <c r="A298" s="41" t="s">
        <v>128</v>
      </c>
      <c r="B298" s="42"/>
      <c r="C298" s="28">
        <v>77002</v>
      </c>
      <c r="D298" s="29" t="s">
        <v>20</v>
      </c>
      <c r="E298" s="30"/>
      <c r="F298" s="23">
        <f>F299</f>
        <v>80.7</v>
      </c>
      <c r="G298" s="23">
        <f t="shared" ref="G298:G300" si="96">G299</f>
        <v>80.7</v>
      </c>
      <c r="H298" s="23">
        <f t="shared" si="88"/>
        <v>0</v>
      </c>
      <c r="I298" s="23">
        <f t="shared" si="85"/>
        <v>0</v>
      </c>
      <c r="J298" s="24"/>
    </row>
    <row r="299" spans="1:10" ht="25.5">
      <c r="A299" s="41" t="s">
        <v>21</v>
      </c>
      <c r="B299" s="42"/>
      <c r="C299" s="28">
        <v>77002</v>
      </c>
      <c r="D299" s="28">
        <v>99180</v>
      </c>
      <c r="E299" s="30"/>
      <c r="F299" s="23">
        <f>F300</f>
        <v>80.7</v>
      </c>
      <c r="G299" s="23">
        <f t="shared" si="96"/>
        <v>80.7</v>
      </c>
      <c r="H299" s="23">
        <f t="shared" si="88"/>
        <v>0</v>
      </c>
      <c r="I299" s="23">
        <f t="shared" si="85"/>
        <v>0</v>
      </c>
      <c r="J299" s="24"/>
    </row>
    <row r="300" spans="1:10" ht="25.5">
      <c r="A300" s="1" t="s">
        <v>74</v>
      </c>
      <c r="B300" s="42"/>
      <c r="C300" s="28">
        <v>77002</v>
      </c>
      <c r="D300" s="28">
        <v>99180</v>
      </c>
      <c r="E300" s="30" t="s">
        <v>73</v>
      </c>
      <c r="F300" s="23">
        <f>F301</f>
        <v>80.7</v>
      </c>
      <c r="G300" s="23">
        <f t="shared" si="96"/>
        <v>80.7</v>
      </c>
      <c r="H300" s="23">
        <f t="shared" si="88"/>
        <v>0</v>
      </c>
      <c r="I300" s="23">
        <f t="shared" si="85"/>
        <v>0</v>
      </c>
      <c r="J300" s="24"/>
    </row>
    <row r="301" spans="1:10" ht="25.5">
      <c r="A301" s="1" t="s">
        <v>75</v>
      </c>
      <c r="B301" s="42"/>
      <c r="C301" s="28">
        <v>77002</v>
      </c>
      <c r="D301" s="28">
        <v>99180</v>
      </c>
      <c r="E301" s="30" t="s">
        <v>47</v>
      </c>
      <c r="F301" s="44">
        <v>80.7</v>
      </c>
      <c r="G301" s="44">
        <v>80.7</v>
      </c>
      <c r="H301" s="23">
        <f t="shared" si="88"/>
        <v>0</v>
      </c>
      <c r="I301" s="23">
        <f t="shared" si="85"/>
        <v>0</v>
      </c>
      <c r="J301" s="24"/>
    </row>
    <row r="302" spans="1:10" ht="24.75" customHeight="1">
      <c r="A302" s="41" t="s">
        <v>129</v>
      </c>
      <c r="B302" s="42"/>
      <c r="C302" s="28">
        <v>77003</v>
      </c>
      <c r="D302" s="29" t="s">
        <v>20</v>
      </c>
      <c r="E302" s="30"/>
      <c r="F302" s="23">
        <f>F303</f>
        <v>18.399999999999999</v>
      </c>
      <c r="G302" s="23">
        <f t="shared" ref="G302:G304" si="97">G303</f>
        <v>18.399999999999999</v>
      </c>
      <c r="H302" s="23">
        <f t="shared" si="88"/>
        <v>0</v>
      </c>
      <c r="I302" s="23">
        <f t="shared" si="85"/>
        <v>0</v>
      </c>
      <c r="J302" s="24"/>
    </row>
    <row r="303" spans="1:10" ht="18" customHeight="1">
      <c r="A303" s="41" t="s">
        <v>45</v>
      </c>
      <c r="B303" s="42"/>
      <c r="C303" s="28">
        <v>77003</v>
      </c>
      <c r="D303" s="28">
        <v>99190</v>
      </c>
      <c r="E303" s="30"/>
      <c r="F303" s="23">
        <f>F304</f>
        <v>18.399999999999999</v>
      </c>
      <c r="G303" s="23">
        <f t="shared" si="97"/>
        <v>18.399999999999999</v>
      </c>
      <c r="H303" s="23">
        <f t="shared" si="88"/>
        <v>0</v>
      </c>
      <c r="I303" s="23">
        <f t="shared" si="85"/>
        <v>0</v>
      </c>
      <c r="J303" s="24"/>
    </row>
    <row r="304" spans="1:10" ht="27.75" customHeight="1">
      <c r="A304" s="1" t="s">
        <v>74</v>
      </c>
      <c r="B304" s="42"/>
      <c r="C304" s="28">
        <v>77003</v>
      </c>
      <c r="D304" s="28">
        <v>99190</v>
      </c>
      <c r="E304" s="30" t="s">
        <v>73</v>
      </c>
      <c r="F304" s="23">
        <f>F305</f>
        <v>18.399999999999999</v>
      </c>
      <c r="G304" s="23">
        <f t="shared" si="97"/>
        <v>18.399999999999999</v>
      </c>
      <c r="H304" s="23">
        <f t="shared" si="88"/>
        <v>0</v>
      </c>
      <c r="I304" s="23">
        <f t="shared" si="85"/>
        <v>0</v>
      </c>
      <c r="J304" s="24"/>
    </row>
    <row r="305" spans="1:10" ht="27.75" customHeight="1">
      <c r="A305" s="1" t="s">
        <v>75</v>
      </c>
      <c r="B305" s="42"/>
      <c r="C305" s="28">
        <v>77003</v>
      </c>
      <c r="D305" s="28">
        <v>99190</v>
      </c>
      <c r="E305" s="30" t="s">
        <v>47</v>
      </c>
      <c r="F305" s="32">
        <v>18.399999999999999</v>
      </c>
      <c r="G305" s="32">
        <v>18.399999999999999</v>
      </c>
      <c r="H305" s="23">
        <f t="shared" si="88"/>
        <v>0</v>
      </c>
      <c r="I305" s="23">
        <f t="shared" si="85"/>
        <v>0</v>
      </c>
      <c r="J305" s="24"/>
    </row>
    <row r="306" spans="1:10" s="27" customFormat="1" ht="25.5">
      <c r="A306" s="20" t="s">
        <v>163</v>
      </c>
      <c r="B306" s="25">
        <v>7800000</v>
      </c>
      <c r="C306" s="21">
        <v>78000</v>
      </c>
      <c r="D306" s="26" t="s">
        <v>20</v>
      </c>
      <c r="E306" s="21"/>
      <c r="F306" s="22">
        <f>F307+F311+F321+F325+F336+F349+F332</f>
        <v>16821.5</v>
      </c>
      <c r="G306" s="22">
        <f>G307+G311+G321+G325+G336+G349+G332</f>
        <v>16018.2</v>
      </c>
      <c r="H306" s="22">
        <f>H307+H311+H321+H325+H336+H349</f>
        <v>-803.30000000000007</v>
      </c>
      <c r="I306" s="23">
        <f t="shared" si="85"/>
        <v>-4.7754361977231525</v>
      </c>
      <c r="J306" s="24"/>
    </row>
    <row r="307" spans="1:10" s="27" customFormat="1" ht="38.25">
      <c r="A307" s="1" t="s">
        <v>130</v>
      </c>
      <c r="B307" s="42"/>
      <c r="C307" s="28">
        <v>78001</v>
      </c>
      <c r="D307" s="29" t="s">
        <v>20</v>
      </c>
      <c r="E307" s="30"/>
      <c r="F307" s="23">
        <f t="shared" ref="F307:G309" si="98">F308</f>
        <v>1021.8</v>
      </c>
      <c r="G307" s="23">
        <f t="shared" si="98"/>
        <v>609.4</v>
      </c>
      <c r="H307" s="23">
        <f t="shared" si="88"/>
        <v>-412.4</v>
      </c>
      <c r="I307" s="23">
        <f t="shared" si="85"/>
        <v>-40.360148757095324</v>
      </c>
      <c r="J307" s="24"/>
    </row>
    <row r="308" spans="1:10" s="27" customFormat="1" ht="38.25">
      <c r="A308" s="1" t="s">
        <v>5</v>
      </c>
      <c r="B308" s="42"/>
      <c r="C308" s="28">
        <v>78001</v>
      </c>
      <c r="D308" s="28">
        <v>99200</v>
      </c>
      <c r="E308" s="30"/>
      <c r="F308" s="23">
        <f t="shared" si="98"/>
        <v>1021.8</v>
      </c>
      <c r="G308" s="23">
        <f t="shared" si="98"/>
        <v>609.4</v>
      </c>
      <c r="H308" s="23">
        <f t="shared" si="88"/>
        <v>-412.4</v>
      </c>
      <c r="I308" s="23">
        <f t="shared" si="85"/>
        <v>-40.360148757095324</v>
      </c>
      <c r="J308" s="24"/>
    </row>
    <row r="309" spans="1:10" s="27" customFormat="1" ht="25.5">
      <c r="A309" s="1" t="s">
        <v>90</v>
      </c>
      <c r="B309" s="42"/>
      <c r="C309" s="28">
        <v>78001</v>
      </c>
      <c r="D309" s="28">
        <v>99200</v>
      </c>
      <c r="E309" s="30" t="s">
        <v>88</v>
      </c>
      <c r="F309" s="23">
        <f t="shared" si="98"/>
        <v>1021.8</v>
      </c>
      <c r="G309" s="23">
        <f t="shared" si="98"/>
        <v>609.4</v>
      </c>
      <c r="H309" s="23">
        <f t="shared" si="88"/>
        <v>-412.4</v>
      </c>
      <c r="I309" s="23">
        <f t="shared" si="85"/>
        <v>-40.360148757095324</v>
      </c>
      <c r="J309" s="24"/>
    </row>
    <row r="310" spans="1:10" s="27" customFormat="1">
      <c r="A310" s="1" t="s">
        <v>91</v>
      </c>
      <c r="B310" s="42"/>
      <c r="C310" s="28">
        <v>78001</v>
      </c>
      <c r="D310" s="28">
        <v>99200</v>
      </c>
      <c r="E310" s="30" t="s">
        <v>89</v>
      </c>
      <c r="F310" s="44">
        <v>1021.8</v>
      </c>
      <c r="G310" s="44">
        <v>609.4</v>
      </c>
      <c r="H310" s="23">
        <f t="shared" si="88"/>
        <v>-412.4</v>
      </c>
      <c r="I310" s="23">
        <f t="shared" si="85"/>
        <v>-40.360148757095324</v>
      </c>
      <c r="J310" s="24"/>
    </row>
    <row r="311" spans="1:10" s="27" customFormat="1" ht="25.5">
      <c r="A311" s="41" t="s">
        <v>131</v>
      </c>
      <c r="B311" s="42"/>
      <c r="C311" s="28">
        <v>78002</v>
      </c>
      <c r="D311" s="35" t="s">
        <v>20</v>
      </c>
      <c r="E311" s="30"/>
      <c r="F311" s="23">
        <f>F312+F319</f>
        <v>1714.7</v>
      </c>
      <c r="G311" s="23">
        <f>G312+G319</f>
        <v>1672.7</v>
      </c>
      <c r="H311" s="23">
        <f t="shared" si="88"/>
        <v>-42</v>
      </c>
      <c r="I311" s="23">
        <f t="shared" si="85"/>
        <v>-2.4494080597189054</v>
      </c>
      <c r="J311" s="24"/>
    </row>
    <row r="312" spans="1:10" s="27" customFormat="1" ht="25.5">
      <c r="A312" s="41" t="s">
        <v>39</v>
      </c>
      <c r="B312" s="42"/>
      <c r="C312" s="28">
        <v>78002</v>
      </c>
      <c r="D312" s="29" t="s">
        <v>28</v>
      </c>
      <c r="E312" s="30"/>
      <c r="F312" s="23">
        <f>F313+F315+F317</f>
        <v>1060.9000000000001</v>
      </c>
      <c r="G312" s="23">
        <f>G313+G315+G317</f>
        <v>1029.9000000000001</v>
      </c>
      <c r="H312" s="23">
        <f t="shared" si="88"/>
        <v>-31</v>
      </c>
      <c r="I312" s="23">
        <f t="shared" si="85"/>
        <v>-2.9220473183146396</v>
      </c>
      <c r="J312" s="24"/>
    </row>
    <row r="313" spans="1:10" s="27" customFormat="1" ht="63.75">
      <c r="A313" s="1" t="s">
        <v>69</v>
      </c>
      <c r="B313" s="42"/>
      <c r="C313" s="28">
        <v>78002</v>
      </c>
      <c r="D313" s="29" t="s">
        <v>28</v>
      </c>
      <c r="E313" s="30" t="s">
        <v>65</v>
      </c>
      <c r="F313" s="23">
        <f>F314</f>
        <v>975</v>
      </c>
      <c r="G313" s="23">
        <f>G314</f>
        <v>948.7</v>
      </c>
      <c r="H313" s="23">
        <f t="shared" si="88"/>
        <v>-26.299999999999955</v>
      </c>
      <c r="I313" s="23">
        <f t="shared" si="85"/>
        <v>-2.697435897435895</v>
      </c>
      <c r="J313" s="24"/>
    </row>
    <row r="314" spans="1:10" s="27" customFormat="1">
      <c r="A314" s="34" t="s">
        <v>72</v>
      </c>
      <c r="B314" s="42"/>
      <c r="C314" s="28">
        <v>78002</v>
      </c>
      <c r="D314" s="29" t="s">
        <v>28</v>
      </c>
      <c r="E314" s="30" t="s">
        <v>71</v>
      </c>
      <c r="F314" s="44">
        <v>975</v>
      </c>
      <c r="G314" s="44">
        <v>948.7</v>
      </c>
      <c r="H314" s="23">
        <f t="shared" si="88"/>
        <v>-26.299999999999955</v>
      </c>
      <c r="I314" s="23">
        <f t="shared" si="85"/>
        <v>-2.697435897435895</v>
      </c>
      <c r="J314" s="24"/>
    </row>
    <row r="315" spans="1:10" s="27" customFormat="1" ht="25.5">
      <c r="A315" s="1" t="s">
        <v>74</v>
      </c>
      <c r="B315" s="42"/>
      <c r="C315" s="28">
        <v>78002</v>
      </c>
      <c r="D315" s="29" t="s">
        <v>28</v>
      </c>
      <c r="E315" s="30" t="s">
        <v>73</v>
      </c>
      <c r="F315" s="23">
        <f>F316</f>
        <v>80.900000000000006</v>
      </c>
      <c r="G315" s="23">
        <f>G316</f>
        <v>80.900000000000006</v>
      </c>
      <c r="H315" s="23">
        <f t="shared" si="88"/>
        <v>0</v>
      </c>
      <c r="I315" s="23">
        <f t="shared" si="85"/>
        <v>0</v>
      </c>
      <c r="J315" s="24"/>
    </row>
    <row r="316" spans="1:10" s="27" customFormat="1" ht="25.5">
      <c r="A316" s="1" t="s">
        <v>75</v>
      </c>
      <c r="B316" s="46"/>
      <c r="C316" s="28">
        <v>78002</v>
      </c>
      <c r="D316" s="29" t="s">
        <v>28</v>
      </c>
      <c r="E316" s="30" t="s">
        <v>47</v>
      </c>
      <c r="F316" s="44">
        <v>80.900000000000006</v>
      </c>
      <c r="G316" s="44">
        <v>80.900000000000006</v>
      </c>
      <c r="H316" s="23">
        <f t="shared" si="88"/>
        <v>0</v>
      </c>
      <c r="I316" s="23">
        <f t="shared" si="85"/>
        <v>0</v>
      </c>
      <c r="J316" s="24"/>
    </row>
    <row r="317" spans="1:10" s="27" customFormat="1">
      <c r="A317" s="1" t="s">
        <v>78</v>
      </c>
      <c r="B317" s="46"/>
      <c r="C317" s="28">
        <v>78002</v>
      </c>
      <c r="D317" s="29" t="s">
        <v>28</v>
      </c>
      <c r="E317" s="30" t="s">
        <v>76</v>
      </c>
      <c r="F317" s="23">
        <f>F318</f>
        <v>5</v>
      </c>
      <c r="G317" s="23">
        <f>G318</f>
        <v>0.3</v>
      </c>
      <c r="H317" s="23">
        <f t="shared" si="88"/>
        <v>-4.7</v>
      </c>
      <c r="I317" s="23">
        <f t="shared" si="85"/>
        <v>-94</v>
      </c>
      <c r="J317" s="24"/>
    </row>
    <row r="318" spans="1:10" s="27" customFormat="1">
      <c r="A318" s="1" t="s">
        <v>79</v>
      </c>
      <c r="B318" s="46"/>
      <c r="C318" s="28">
        <v>78002</v>
      </c>
      <c r="D318" s="29" t="s">
        <v>28</v>
      </c>
      <c r="E318" s="30" t="s">
        <v>77</v>
      </c>
      <c r="F318" s="73">
        <v>5</v>
      </c>
      <c r="G318" s="73">
        <v>0.3</v>
      </c>
      <c r="H318" s="23">
        <f t="shared" si="88"/>
        <v>-4.7</v>
      </c>
      <c r="I318" s="23">
        <f t="shared" si="85"/>
        <v>-94</v>
      </c>
      <c r="J318" s="24"/>
    </row>
    <row r="319" spans="1:10" s="27" customFormat="1" ht="25.5">
      <c r="A319" s="1" t="s">
        <v>74</v>
      </c>
      <c r="B319" s="46"/>
      <c r="C319" s="28">
        <v>78002</v>
      </c>
      <c r="D319" s="29" t="s">
        <v>178</v>
      </c>
      <c r="E319" s="30" t="s">
        <v>73</v>
      </c>
      <c r="F319" s="37">
        <f>F320</f>
        <v>653.79999999999995</v>
      </c>
      <c r="G319" s="37">
        <f>G320</f>
        <v>642.79999999999995</v>
      </c>
      <c r="H319" s="23">
        <f t="shared" si="88"/>
        <v>-11</v>
      </c>
      <c r="I319" s="23">
        <f t="shared" si="85"/>
        <v>-1.6824717038849855</v>
      </c>
      <c r="J319" s="24"/>
    </row>
    <row r="320" spans="1:10" s="27" customFormat="1" ht="25.5">
      <c r="A320" s="1" t="s">
        <v>75</v>
      </c>
      <c r="B320" s="46"/>
      <c r="C320" s="28">
        <v>78002</v>
      </c>
      <c r="D320" s="29" t="s">
        <v>178</v>
      </c>
      <c r="E320" s="30" t="s">
        <v>47</v>
      </c>
      <c r="F320" s="32">
        <v>653.79999999999995</v>
      </c>
      <c r="G320" s="32">
        <v>642.79999999999995</v>
      </c>
      <c r="H320" s="23">
        <f t="shared" si="88"/>
        <v>-11</v>
      </c>
      <c r="I320" s="23">
        <f t="shared" si="85"/>
        <v>-1.6824717038849855</v>
      </c>
      <c r="J320" s="24"/>
    </row>
    <row r="321" spans="1:10" s="27" customFormat="1" ht="25.5">
      <c r="A321" s="41" t="s">
        <v>132</v>
      </c>
      <c r="B321" s="42"/>
      <c r="C321" s="28">
        <v>78003</v>
      </c>
      <c r="D321" s="29" t="s">
        <v>20</v>
      </c>
      <c r="E321" s="30"/>
      <c r="F321" s="23">
        <f t="shared" ref="F321:G323" si="99">F322</f>
        <v>4409.6000000000004</v>
      </c>
      <c r="G321" s="23">
        <f t="shared" si="99"/>
        <v>4320.5</v>
      </c>
      <c r="H321" s="23">
        <f t="shared" si="88"/>
        <v>-89.100000000000364</v>
      </c>
      <c r="I321" s="23">
        <f t="shared" si="85"/>
        <v>-2.0205914368650326</v>
      </c>
      <c r="J321" s="24"/>
    </row>
    <row r="322" spans="1:10" s="27" customFormat="1">
      <c r="A322" s="41" t="s">
        <v>6</v>
      </c>
      <c r="B322" s="42"/>
      <c r="C322" s="28">
        <v>78003</v>
      </c>
      <c r="D322" s="29" t="s">
        <v>29</v>
      </c>
      <c r="E322" s="30"/>
      <c r="F322" s="23">
        <f t="shared" si="99"/>
        <v>4409.6000000000004</v>
      </c>
      <c r="G322" s="23">
        <f t="shared" si="99"/>
        <v>4320.5</v>
      </c>
      <c r="H322" s="23">
        <f t="shared" si="88"/>
        <v>-89.100000000000364</v>
      </c>
      <c r="I322" s="23">
        <f t="shared" si="85"/>
        <v>-2.0205914368650326</v>
      </c>
      <c r="J322" s="24"/>
    </row>
    <row r="323" spans="1:10" s="27" customFormat="1" ht="25.5">
      <c r="A323" s="1" t="s">
        <v>90</v>
      </c>
      <c r="B323" s="42"/>
      <c r="C323" s="28">
        <v>78003</v>
      </c>
      <c r="D323" s="29" t="s">
        <v>29</v>
      </c>
      <c r="E323" s="30" t="s">
        <v>88</v>
      </c>
      <c r="F323" s="23">
        <f t="shared" si="99"/>
        <v>4409.6000000000004</v>
      </c>
      <c r="G323" s="23">
        <f t="shared" si="99"/>
        <v>4320.5</v>
      </c>
      <c r="H323" s="23">
        <f t="shared" si="88"/>
        <v>-89.100000000000364</v>
      </c>
      <c r="I323" s="23">
        <f t="shared" si="85"/>
        <v>-2.0205914368650326</v>
      </c>
      <c r="J323" s="24"/>
    </row>
    <row r="324" spans="1:10" s="27" customFormat="1">
      <c r="A324" s="1" t="s">
        <v>91</v>
      </c>
      <c r="B324" s="42"/>
      <c r="C324" s="28">
        <v>78003</v>
      </c>
      <c r="D324" s="29" t="s">
        <v>29</v>
      </c>
      <c r="E324" s="30" t="s">
        <v>89</v>
      </c>
      <c r="F324" s="44">
        <v>4409.6000000000004</v>
      </c>
      <c r="G324" s="44">
        <v>4320.5</v>
      </c>
      <c r="H324" s="23">
        <f t="shared" si="88"/>
        <v>-89.100000000000364</v>
      </c>
      <c r="I324" s="23">
        <f t="shared" si="85"/>
        <v>-2.0205914368650326</v>
      </c>
      <c r="J324" s="24"/>
    </row>
    <row r="325" spans="1:10" s="27" customFormat="1" ht="25.5">
      <c r="A325" s="41" t="s">
        <v>33</v>
      </c>
      <c r="B325" s="42"/>
      <c r="C325" s="28">
        <v>78004</v>
      </c>
      <c r="D325" s="29" t="s">
        <v>20</v>
      </c>
      <c r="E325" s="30"/>
      <c r="F325" s="23">
        <f>F326+F329</f>
        <v>2971.2</v>
      </c>
      <c r="G325" s="23">
        <f>G326+G329</f>
        <v>2711.4</v>
      </c>
      <c r="H325" s="23">
        <f t="shared" si="88"/>
        <v>-259.79999999999973</v>
      </c>
      <c r="I325" s="23">
        <f t="shared" si="85"/>
        <v>-8.743941841680126</v>
      </c>
      <c r="J325" s="24"/>
    </row>
    <row r="326" spans="1:10" s="27" customFormat="1" ht="25.5">
      <c r="A326" s="41" t="s">
        <v>133</v>
      </c>
      <c r="B326" s="42"/>
      <c r="C326" s="28">
        <v>78004</v>
      </c>
      <c r="D326" s="28">
        <v>99210</v>
      </c>
      <c r="E326" s="30"/>
      <c r="F326" s="23">
        <f t="shared" ref="F326:G327" si="100">F327</f>
        <v>175.6</v>
      </c>
      <c r="G326" s="23">
        <f t="shared" si="100"/>
        <v>173.8</v>
      </c>
      <c r="H326" s="23">
        <f t="shared" si="88"/>
        <v>-1.7999999999999829</v>
      </c>
      <c r="I326" s="23">
        <f t="shared" si="85"/>
        <v>-1.0250569476081921</v>
      </c>
      <c r="J326" s="24"/>
    </row>
    <row r="327" spans="1:10" s="27" customFormat="1" ht="25.5">
      <c r="A327" s="1" t="s">
        <v>74</v>
      </c>
      <c r="B327" s="42"/>
      <c r="C327" s="28">
        <v>78004</v>
      </c>
      <c r="D327" s="28">
        <v>99210</v>
      </c>
      <c r="E327" s="30" t="s">
        <v>73</v>
      </c>
      <c r="F327" s="23">
        <f t="shared" si="100"/>
        <v>175.6</v>
      </c>
      <c r="G327" s="23">
        <f t="shared" si="100"/>
        <v>173.8</v>
      </c>
      <c r="H327" s="23">
        <f t="shared" si="88"/>
        <v>-1.7999999999999829</v>
      </c>
      <c r="I327" s="23">
        <f t="shared" si="85"/>
        <v>-1.0250569476081921</v>
      </c>
      <c r="J327" s="24"/>
    </row>
    <row r="328" spans="1:10" s="27" customFormat="1" ht="25.5">
      <c r="A328" s="1" t="s">
        <v>75</v>
      </c>
      <c r="B328" s="42"/>
      <c r="C328" s="28">
        <v>78004</v>
      </c>
      <c r="D328" s="28">
        <v>99210</v>
      </c>
      <c r="E328" s="30" t="s">
        <v>47</v>
      </c>
      <c r="F328" s="44">
        <v>175.6</v>
      </c>
      <c r="G328" s="44">
        <v>173.8</v>
      </c>
      <c r="H328" s="23">
        <f t="shared" si="88"/>
        <v>-1.7999999999999829</v>
      </c>
      <c r="I328" s="23">
        <f t="shared" si="85"/>
        <v>-1.0250569476081921</v>
      </c>
      <c r="J328" s="24"/>
    </row>
    <row r="329" spans="1:10" s="27" customFormat="1" ht="25.5">
      <c r="A329" s="41" t="s">
        <v>134</v>
      </c>
      <c r="B329" s="42"/>
      <c r="C329" s="28">
        <v>78004</v>
      </c>
      <c r="D329" s="28">
        <v>99220</v>
      </c>
      <c r="E329" s="30"/>
      <c r="F329" s="23">
        <f t="shared" ref="F329:G330" si="101">F330</f>
        <v>2795.6</v>
      </c>
      <c r="G329" s="23">
        <f t="shared" si="101"/>
        <v>2537.6</v>
      </c>
      <c r="H329" s="23">
        <f t="shared" si="88"/>
        <v>-258</v>
      </c>
      <c r="I329" s="23">
        <f t="shared" si="85"/>
        <v>-9.2287880955787642</v>
      </c>
      <c r="J329" s="24"/>
    </row>
    <row r="330" spans="1:10" s="27" customFormat="1" ht="38.25">
      <c r="A330" s="1" t="s">
        <v>135</v>
      </c>
      <c r="B330" s="42"/>
      <c r="C330" s="28">
        <v>78004</v>
      </c>
      <c r="D330" s="28">
        <v>99220</v>
      </c>
      <c r="E330" s="30" t="s">
        <v>88</v>
      </c>
      <c r="F330" s="23">
        <f t="shared" si="101"/>
        <v>2795.6</v>
      </c>
      <c r="G330" s="23">
        <f t="shared" si="101"/>
        <v>2537.6</v>
      </c>
      <c r="H330" s="23">
        <f t="shared" si="88"/>
        <v>-258</v>
      </c>
      <c r="I330" s="23">
        <f t="shared" si="85"/>
        <v>-9.2287880955787642</v>
      </c>
      <c r="J330" s="24"/>
    </row>
    <row r="331" spans="1:10" s="27" customFormat="1">
      <c r="A331" s="1" t="s">
        <v>91</v>
      </c>
      <c r="B331" s="42"/>
      <c r="C331" s="28">
        <v>78004</v>
      </c>
      <c r="D331" s="28">
        <v>99220</v>
      </c>
      <c r="E331" s="30" t="s">
        <v>89</v>
      </c>
      <c r="F331" s="44">
        <v>2795.6</v>
      </c>
      <c r="G331" s="44">
        <v>2537.6</v>
      </c>
      <c r="H331" s="37">
        <f t="shared" si="88"/>
        <v>-258</v>
      </c>
      <c r="I331" s="23">
        <f t="shared" si="85"/>
        <v>-9.2287880955787642</v>
      </c>
      <c r="J331" s="24"/>
    </row>
    <row r="332" spans="1:10" s="27" customFormat="1" ht="38.25">
      <c r="A332" s="1" t="s">
        <v>226</v>
      </c>
      <c r="B332" s="42"/>
      <c r="C332" s="28">
        <v>78005</v>
      </c>
      <c r="D332" s="29" t="s">
        <v>20</v>
      </c>
      <c r="E332" s="30"/>
      <c r="F332" s="43">
        <f t="shared" ref="F332:G334" si="102">F333</f>
        <v>1500</v>
      </c>
      <c r="G332" s="43">
        <f t="shared" si="102"/>
        <v>1500</v>
      </c>
      <c r="H332" s="37">
        <f t="shared" ref="H332:H335" si="103">G332-F332</f>
        <v>0</v>
      </c>
      <c r="I332" s="23">
        <f t="shared" ref="I332:I335" si="104">G332/F332*100-100</f>
        <v>0</v>
      </c>
      <c r="J332" s="24"/>
    </row>
    <row r="333" spans="1:10" s="27" customFormat="1" ht="51">
      <c r="A333" s="1" t="s">
        <v>227</v>
      </c>
      <c r="B333" s="42"/>
      <c r="C333" s="28">
        <v>78005</v>
      </c>
      <c r="D333" s="28">
        <v>74020</v>
      </c>
      <c r="E333" s="30"/>
      <c r="F333" s="43">
        <f t="shared" si="102"/>
        <v>1500</v>
      </c>
      <c r="G333" s="43">
        <f t="shared" si="102"/>
        <v>1500</v>
      </c>
      <c r="H333" s="37">
        <f t="shared" si="103"/>
        <v>0</v>
      </c>
      <c r="I333" s="23">
        <f t="shared" si="104"/>
        <v>0</v>
      </c>
      <c r="J333" s="24"/>
    </row>
    <row r="334" spans="1:10" s="27" customFormat="1" ht="25.5">
      <c r="A334" s="1" t="s">
        <v>90</v>
      </c>
      <c r="B334" s="42"/>
      <c r="C334" s="28">
        <v>78005</v>
      </c>
      <c r="D334" s="28">
        <v>74020</v>
      </c>
      <c r="E334" s="30" t="s">
        <v>88</v>
      </c>
      <c r="F334" s="43">
        <f t="shared" si="102"/>
        <v>1500</v>
      </c>
      <c r="G334" s="43">
        <f t="shared" si="102"/>
        <v>1500</v>
      </c>
      <c r="H334" s="37">
        <f t="shared" si="103"/>
        <v>0</v>
      </c>
      <c r="I334" s="23">
        <f t="shared" si="104"/>
        <v>0</v>
      </c>
      <c r="J334" s="24"/>
    </row>
    <row r="335" spans="1:10" s="27" customFormat="1">
      <c r="A335" s="1" t="s">
        <v>91</v>
      </c>
      <c r="B335" s="42"/>
      <c r="C335" s="28">
        <v>78005</v>
      </c>
      <c r="D335" s="28">
        <v>74020</v>
      </c>
      <c r="E335" s="30" t="s">
        <v>89</v>
      </c>
      <c r="F335" s="44">
        <v>1500</v>
      </c>
      <c r="G335" s="44">
        <v>1500</v>
      </c>
      <c r="H335" s="37">
        <f t="shared" si="103"/>
        <v>0</v>
      </c>
      <c r="I335" s="23">
        <f t="shared" si="104"/>
        <v>0</v>
      </c>
      <c r="J335" s="24"/>
    </row>
    <row r="336" spans="1:10" s="27" customFormat="1" ht="38.25">
      <c r="A336" s="38" t="s">
        <v>126</v>
      </c>
      <c r="B336" s="42"/>
      <c r="C336" s="40">
        <v>78008</v>
      </c>
      <c r="D336" s="29" t="s">
        <v>20</v>
      </c>
      <c r="E336" s="30"/>
      <c r="F336" s="23">
        <f>F337+F340+F343+F346</f>
        <v>4874.2</v>
      </c>
      <c r="G336" s="23">
        <f>G337+G340+G343+G346</f>
        <v>4874.2</v>
      </c>
      <c r="H336" s="23">
        <f t="shared" si="88"/>
        <v>0</v>
      </c>
      <c r="I336" s="23">
        <f t="shared" si="85"/>
        <v>0</v>
      </c>
      <c r="J336" s="24"/>
    </row>
    <row r="337" spans="1:10" s="27" customFormat="1" ht="38.25">
      <c r="A337" s="1" t="s">
        <v>54</v>
      </c>
      <c r="B337" s="42"/>
      <c r="C337" s="40">
        <v>78008</v>
      </c>
      <c r="D337" s="28">
        <v>72500</v>
      </c>
      <c r="E337" s="30"/>
      <c r="F337" s="23">
        <f t="shared" ref="F337:G338" si="105">F338</f>
        <v>4356.6000000000004</v>
      </c>
      <c r="G337" s="23">
        <f t="shared" si="105"/>
        <v>4356.6000000000004</v>
      </c>
      <c r="H337" s="23">
        <f t="shared" si="88"/>
        <v>0</v>
      </c>
      <c r="I337" s="23">
        <f t="shared" si="85"/>
        <v>0</v>
      </c>
      <c r="J337" s="24"/>
    </row>
    <row r="338" spans="1:10" s="27" customFormat="1" ht="25.5">
      <c r="A338" s="1" t="s">
        <v>90</v>
      </c>
      <c r="B338" s="42"/>
      <c r="C338" s="40">
        <v>78008</v>
      </c>
      <c r="D338" s="28">
        <v>72500</v>
      </c>
      <c r="E338" s="30" t="s">
        <v>88</v>
      </c>
      <c r="F338" s="23">
        <f t="shared" si="105"/>
        <v>4356.6000000000004</v>
      </c>
      <c r="G338" s="23">
        <f t="shared" si="105"/>
        <v>4356.6000000000004</v>
      </c>
      <c r="H338" s="23">
        <f t="shared" si="88"/>
        <v>0</v>
      </c>
      <c r="I338" s="23">
        <f t="shared" si="85"/>
        <v>0</v>
      </c>
      <c r="J338" s="24"/>
    </row>
    <row r="339" spans="1:10" s="27" customFormat="1">
      <c r="A339" s="1" t="s">
        <v>91</v>
      </c>
      <c r="B339" s="42"/>
      <c r="C339" s="40">
        <v>78008</v>
      </c>
      <c r="D339" s="28">
        <v>72500</v>
      </c>
      <c r="E339" s="30" t="s">
        <v>89</v>
      </c>
      <c r="F339" s="44">
        <v>4356.6000000000004</v>
      </c>
      <c r="G339" s="44">
        <v>4356.6000000000004</v>
      </c>
      <c r="H339" s="23">
        <f t="shared" si="88"/>
        <v>0</v>
      </c>
      <c r="I339" s="23">
        <f t="shared" si="85"/>
        <v>0</v>
      </c>
      <c r="J339" s="24"/>
    </row>
    <row r="340" spans="1:10" s="27" customFormat="1" ht="41.25" customHeight="1">
      <c r="A340" s="1" t="s">
        <v>136</v>
      </c>
      <c r="B340" s="42"/>
      <c r="C340" s="40">
        <v>78008</v>
      </c>
      <c r="D340" s="28" t="s">
        <v>55</v>
      </c>
      <c r="E340" s="30"/>
      <c r="F340" s="23">
        <f t="shared" ref="F340:G341" si="106">F341</f>
        <v>44</v>
      </c>
      <c r="G340" s="23">
        <f t="shared" si="106"/>
        <v>44</v>
      </c>
      <c r="H340" s="23">
        <f t="shared" si="88"/>
        <v>0</v>
      </c>
      <c r="I340" s="23">
        <f t="shared" si="85"/>
        <v>0</v>
      </c>
      <c r="J340" s="24"/>
    </row>
    <row r="341" spans="1:10" s="27" customFormat="1" ht="25.5">
      <c r="A341" s="1" t="s">
        <v>90</v>
      </c>
      <c r="B341" s="42"/>
      <c r="C341" s="40">
        <v>78008</v>
      </c>
      <c r="D341" s="28" t="s">
        <v>55</v>
      </c>
      <c r="E341" s="30" t="s">
        <v>88</v>
      </c>
      <c r="F341" s="23">
        <f t="shared" si="106"/>
        <v>44</v>
      </c>
      <c r="G341" s="23">
        <f t="shared" si="106"/>
        <v>44</v>
      </c>
      <c r="H341" s="23">
        <f t="shared" si="88"/>
        <v>0</v>
      </c>
      <c r="I341" s="23">
        <f t="shared" ref="I341:I401" si="107">G341/F341*100-100</f>
        <v>0</v>
      </c>
      <c r="J341" s="24"/>
    </row>
    <row r="342" spans="1:10" s="27" customFormat="1">
      <c r="A342" s="1" t="s">
        <v>91</v>
      </c>
      <c r="B342" s="42"/>
      <c r="C342" s="40">
        <v>78008</v>
      </c>
      <c r="D342" s="28" t="s">
        <v>55</v>
      </c>
      <c r="E342" s="30" t="s">
        <v>89</v>
      </c>
      <c r="F342" s="44">
        <v>44</v>
      </c>
      <c r="G342" s="44">
        <v>44</v>
      </c>
      <c r="H342" s="23">
        <f t="shared" si="88"/>
        <v>0</v>
      </c>
      <c r="I342" s="23">
        <f t="shared" si="107"/>
        <v>0</v>
      </c>
      <c r="J342" s="24"/>
    </row>
    <row r="343" spans="1:10" s="27" customFormat="1" ht="63.75">
      <c r="A343" s="1" t="s">
        <v>259</v>
      </c>
      <c r="B343" s="42"/>
      <c r="C343" s="40">
        <v>78008</v>
      </c>
      <c r="D343" s="28" t="s">
        <v>255</v>
      </c>
      <c r="E343" s="30"/>
      <c r="F343" s="43">
        <f>F344</f>
        <v>468.9</v>
      </c>
      <c r="G343" s="43">
        <f>G344</f>
        <v>468.9</v>
      </c>
      <c r="H343" s="23">
        <f t="shared" ref="H343:H345" si="108">G343-F343</f>
        <v>0</v>
      </c>
      <c r="I343" s="23">
        <f t="shared" ref="I343:I345" si="109">G343/F343*100-100</f>
        <v>0</v>
      </c>
      <c r="J343" s="24"/>
    </row>
    <row r="344" spans="1:10" s="27" customFormat="1" ht="25.5">
      <c r="A344" s="1" t="s">
        <v>90</v>
      </c>
      <c r="B344" s="42"/>
      <c r="C344" s="40">
        <v>78008</v>
      </c>
      <c r="D344" s="28" t="s">
        <v>255</v>
      </c>
      <c r="E344" s="30" t="s">
        <v>88</v>
      </c>
      <c r="F344" s="43">
        <f>F345</f>
        <v>468.9</v>
      </c>
      <c r="G344" s="43">
        <f>G345</f>
        <v>468.9</v>
      </c>
      <c r="H344" s="23">
        <f t="shared" si="108"/>
        <v>0</v>
      </c>
      <c r="I344" s="23">
        <f t="shared" si="109"/>
        <v>0</v>
      </c>
      <c r="J344" s="24"/>
    </row>
    <row r="345" spans="1:10" s="27" customFormat="1">
      <c r="A345" s="1" t="s">
        <v>91</v>
      </c>
      <c r="B345" s="42"/>
      <c r="C345" s="40">
        <v>78008</v>
      </c>
      <c r="D345" s="28" t="s">
        <v>255</v>
      </c>
      <c r="E345" s="30" t="s">
        <v>89</v>
      </c>
      <c r="F345" s="44">
        <v>468.9</v>
      </c>
      <c r="G345" s="44">
        <v>468.9</v>
      </c>
      <c r="H345" s="23">
        <f t="shared" si="108"/>
        <v>0</v>
      </c>
      <c r="I345" s="23">
        <f t="shared" si="109"/>
        <v>0</v>
      </c>
      <c r="J345" s="24"/>
    </row>
    <row r="346" spans="1:10" s="27" customFormat="1" ht="76.5">
      <c r="A346" s="1" t="s">
        <v>260</v>
      </c>
      <c r="B346" s="42"/>
      <c r="C346" s="40">
        <v>78008</v>
      </c>
      <c r="D346" s="28" t="s">
        <v>256</v>
      </c>
      <c r="E346" s="30"/>
      <c r="F346" s="43">
        <f>F347</f>
        <v>4.7</v>
      </c>
      <c r="G346" s="43">
        <f>G347</f>
        <v>4.7</v>
      </c>
      <c r="H346" s="23">
        <f t="shared" ref="H346:H348" si="110">G346-F346</f>
        <v>0</v>
      </c>
      <c r="I346" s="23">
        <f t="shared" ref="I346:I348" si="111">G346/F346*100-100</f>
        <v>0</v>
      </c>
      <c r="J346" s="24"/>
    </row>
    <row r="347" spans="1:10" s="27" customFormat="1" ht="25.5">
      <c r="A347" s="1" t="s">
        <v>90</v>
      </c>
      <c r="B347" s="42"/>
      <c r="C347" s="40">
        <v>78008</v>
      </c>
      <c r="D347" s="28" t="s">
        <v>256</v>
      </c>
      <c r="E347" s="30"/>
      <c r="F347" s="43">
        <f>F348</f>
        <v>4.7</v>
      </c>
      <c r="G347" s="43">
        <f>G348</f>
        <v>4.7</v>
      </c>
      <c r="H347" s="23">
        <f t="shared" si="110"/>
        <v>0</v>
      </c>
      <c r="I347" s="23">
        <f t="shared" si="111"/>
        <v>0</v>
      </c>
      <c r="J347" s="24"/>
    </row>
    <row r="348" spans="1:10" s="27" customFormat="1">
      <c r="A348" s="1" t="s">
        <v>91</v>
      </c>
      <c r="B348" s="42"/>
      <c r="C348" s="40">
        <v>78008</v>
      </c>
      <c r="D348" s="28" t="s">
        <v>256</v>
      </c>
      <c r="E348" s="30"/>
      <c r="F348" s="44">
        <v>4.7</v>
      </c>
      <c r="G348" s="44">
        <v>4.7</v>
      </c>
      <c r="H348" s="23">
        <f t="shared" si="110"/>
        <v>0</v>
      </c>
      <c r="I348" s="23">
        <f t="shared" si="111"/>
        <v>0</v>
      </c>
      <c r="J348" s="24"/>
    </row>
    <row r="349" spans="1:10" s="27" customFormat="1" ht="25.5">
      <c r="A349" s="1" t="s">
        <v>205</v>
      </c>
      <c r="B349" s="42"/>
      <c r="C349" s="28">
        <v>78013</v>
      </c>
      <c r="D349" s="29" t="s">
        <v>20</v>
      </c>
      <c r="E349" s="30"/>
      <c r="F349" s="43">
        <f t="shared" ref="F349:G351" si="112">F350</f>
        <v>330</v>
      </c>
      <c r="G349" s="43">
        <f t="shared" si="112"/>
        <v>330</v>
      </c>
      <c r="H349" s="23">
        <f t="shared" ref="H349:H352" si="113">G349-F349</f>
        <v>0</v>
      </c>
      <c r="I349" s="23">
        <f t="shared" ref="I349:I352" si="114">G349/F349*100-100</f>
        <v>0</v>
      </c>
      <c r="J349" s="24"/>
    </row>
    <row r="350" spans="1:10" s="27" customFormat="1" ht="38.25">
      <c r="A350" s="1" t="s">
        <v>206</v>
      </c>
      <c r="B350" s="42"/>
      <c r="C350" s="28">
        <v>78013</v>
      </c>
      <c r="D350" s="28" t="s">
        <v>207</v>
      </c>
      <c r="E350" s="30"/>
      <c r="F350" s="43">
        <f t="shared" si="112"/>
        <v>330</v>
      </c>
      <c r="G350" s="43">
        <f t="shared" si="112"/>
        <v>330</v>
      </c>
      <c r="H350" s="23">
        <f t="shared" si="113"/>
        <v>0</v>
      </c>
      <c r="I350" s="23">
        <f t="shared" si="114"/>
        <v>0</v>
      </c>
      <c r="J350" s="24"/>
    </row>
    <row r="351" spans="1:10" s="27" customFormat="1" ht="25.5">
      <c r="A351" s="1" t="s">
        <v>90</v>
      </c>
      <c r="B351" s="42"/>
      <c r="C351" s="28">
        <v>78013</v>
      </c>
      <c r="D351" s="28" t="s">
        <v>207</v>
      </c>
      <c r="E351" s="30" t="s">
        <v>88</v>
      </c>
      <c r="F351" s="43">
        <f t="shared" si="112"/>
        <v>330</v>
      </c>
      <c r="G351" s="43">
        <f t="shared" si="112"/>
        <v>330</v>
      </c>
      <c r="H351" s="23">
        <f t="shared" si="113"/>
        <v>0</v>
      </c>
      <c r="I351" s="23">
        <f t="shared" si="114"/>
        <v>0</v>
      </c>
      <c r="J351" s="24"/>
    </row>
    <row r="352" spans="1:10" s="27" customFormat="1">
      <c r="A352" s="1" t="s">
        <v>91</v>
      </c>
      <c r="B352" s="42"/>
      <c r="C352" s="28">
        <v>78013</v>
      </c>
      <c r="D352" s="28" t="s">
        <v>207</v>
      </c>
      <c r="E352" s="30" t="s">
        <v>89</v>
      </c>
      <c r="F352" s="44">
        <v>330</v>
      </c>
      <c r="G352" s="44">
        <v>330</v>
      </c>
      <c r="H352" s="23">
        <f t="shared" si="113"/>
        <v>0</v>
      </c>
      <c r="I352" s="23">
        <f t="shared" si="114"/>
        <v>0</v>
      </c>
      <c r="J352" s="24"/>
    </row>
    <row r="353" spans="1:10" s="27" customFormat="1" ht="38.25">
      <c r="A353" s="20" t="s">
        <v>164</v>
      </c>
      <c r="B353" s="25">
        <v>7900000</v>
      </c>
      <c r="C353" s="21">
        <v>79000</v>
      </c>
      <c r="D353" s="26" t="s">
        <v>20</v>
      </c>
      <c r="E353" s="21"/>
      <c r="F353" s="22">
        <f>F354+F358+F362</f>
        <v>474.7</v>
      </c>
      <c r="G353" s="22">
        <f>G354+G358+G362</f>
        <v>466.79999999999995</v>
      </c>
      <c r="H353" s="22">
        <f t="shared" ref="H353:H402" si="115">G353-F353</f>
        <v>-7.9000000000000341</v>
      </c>
      <c r="I353" s="23">
        <f t="shared" si="107"/>
        <v>-1.6642089740889077</v>
      </c>
      <c r="J353" s="24"/>
    </row>
    <row r="354" spans="1:10" s="27" customFormat="1" ht="51">
      <c r="A354" s="41" t="s">
        <v>169</v>
      </c>
      <c r="B354" s="25"/>
      <c r="C354" s="28">
        <v>79001</v>
      </c>
      <c r="D354" s="29" t="s">
        <v>20</v>
      </c>
      <c r="E354" s="30"/>
      <c r="F354" s="23">
        <f>F355</f>
        <v>344.7</v>
      </c>
      <c r="G354" s="23">
        <f t="shared" ref="G354:G356" si="116">G355</f>
        <v>344.7</v>
      </c>
      <c r="H354" s="23">
        <f t="shared" si="115"/>
        <v>0</v>
      </c>
      <c r="I354" s="23">
        <f t="shared" si="107"/>
        <v>0</v>
      </c>
      <c r="J354" s="24"/>
    </row>
    <row r="355" spans="1:10" s="27" customFormat="1" ht="38.25">
      <c r="A355" s="41" t="s">
        <v>170</v>
      </c>
      <c r="B355" s="25"/>
      <c r="C355" s="28">
        <v>79001</v>
      </c>
      <c r="D355" s="28">
        <v>99990</v>
      </c>
      <c r="E355" s="30"/>
      <c r="F355" s="23">
        <f>F356</f>
        <v>344.7</v>
      </c>
      <c r="G355" s="23">
        <f t="shared" si="116"/>
        <v>344.7</v>
      </c>
      <c r="H355" s="23">
        <f t="shared" si="115"/>
        <v>0</v>
      </c>
      <c r="I355" s="23">
        <f t="shared" si="107"/>
        <v>0</v>
      </c>
      <c r="J355" s="24"/>
    </row>
    <row r="356" spans="1:10" s="27" customFormat="1" ht="29.25" customHeight="1">
      <c r="A356" s="1" t="s">
        <v>135</v>
      </c>
      <c r="B356" s="25"/>
      <c r="C356" s="28">
        <v>79001</v>
      </c>
      <c r="D356" s="28">
        <v>99990</v>
      </c>
      <c r="E356" s="30" t="s">
        <v>88</v>
      </c>
      <c r="F356" s="23">
        <f>F357</f>
        <v>344.7</v>
      </c>
      <c r="G356" s="23">
        <f t="shared" si="116"/>
        <v>344.7</v>
      </c>
      <c r="H356" s="23">
        <f t="shared" si="115"/>
        <v>0</v>
      </c>
      <c r="I356" s="23">
        <f t="shared" si="107"/>
        <v>0</v>
      </c>
      <c r="J356" s="24"/>
    </row>
    <row r="357" spans="1:10" s="27" customFormat="1">
      <c r="A357" s="1" t="s">
        <v>91</v>
      </c>
      <c r="B357" s="31"/>
      <c r="C357" s="28">
        <v>79001</v>
      </c>
      <c r="D357" s="28">
        <v>99990</v>
      </c>
      <c r="E357" s="30" t="s">
        <v>89</v>
      </c>
      <c r="F357" s="44">
        <v>344.7</v>
      </c>
      <c r="G357" s="44">
        <v>344.7</v>
      </c>
      <c r="H357" s="23">
        <f t="shared" si="115"/>
        <v>0</v>
      </c>
      <c r="I357" s="23">
        <f t="shared" si="107"/>
        <v>0</v>
      </c>
      <c r="J357" s="24"/>
    </row>
    <row r="358" spans="1:10" s="27" customFormat="1" ht="51">
      <c r="A358" s="1" t="s">
        <v>137</v>
      </c>
      <c r="B358" s="25"/>
      <c r="C358" s="28">
        <v>79004</v>
      </c>
      <c r="D358" s="29" t="s">
        <v>20</v>
      </c>
      <c r="E358" s="30"/>
      <c r="F358" s="23">
        <f>F359</f>
        <v>100</v>
      </c>
      <c r="G358" s="23">
        <f t="shared" ref="G358:G360" si="117">G359</f>
        <v>92.1</v>
      </c>
      <c r="H358" s="23">
        <f t="shared" si="115"/>
        <v>-7.9000000000000057</v>
      </c>
      <c r="I358" s="23">
        <f t="shared" si="107"/>
        <v>-7.9000000000000057</v>
      </c>
      <c r="J358" s="24"/>
    </row>
    <row r="359" spans="1:10" s="27" customFormat="1" ht="38.25">
      <c r="A359" s="1" t="s">
        <v>41</v>
      </c>
      <c r="B359" s="25"/>
      <c r="C359" s="28">
        <v>79004</v>
      </c>
      <c r="D359" s="28">
        <v>99310</v>
      </c>
      <c r="E359" s="30"/>
      <c r="F359" s="23">
        <f>F360</f>
        <v>100</v>
      </c>
      <c r="G359" s="23">
        <f t="shared" si="117"/>
        <v>92.1</v>
      </c>
      <c r="H359" s="23">
        <f t="shared" si="115"/>
        <v>-7.9000000000000057</v>
      </c>
      <c r="I359" s="23">
        <f t="shared" si="107"/>
        <v>-7.9000000000000057</v>
      </c>
      <c r="J359" s="24"/>
    </row>
    <row r="360" spans="1:10" s="27" customFormat="1" ht="38.25">
      <c r="A360" s="1" t="s">
        <v>135</v>
      </c>
      <c r="B360" s="25"/>
      <c r="C360" s="28">
        <v>79004</v>
      </c>
      <c r="D360" s="28">
        <v>99310</v>
      </c>
      <c r="E360" s="30" t="s">
        <v>88</v>
      </c>
      <c r="F360" s="23">
        <f>F361</f>
        <v>100</v>
      </c>
      <c r="G360" s="23">
        <f t="shared" si="117"/>
        <v>92.1</v>
      </c>
      <c r="H360" s="23">
        <f t="shared" si="115"/>
        <v>-7.9000000000000057</v>
      </c>
      <c r="I360" s="23">
        <f t="shared" si="107"/>
        <v>-7.9000000000000057</v>
      </c>
      <c r="J360" s="24"/>
    </row>
    <row r="361" spans="1:10" s="27" customFormat="1">
      <c r="A361" s="1" t="s">
        <v>91</v>
      </c>
      <c r="B361" s="25"/>
      <c r="C361" s="28">
        <v>79004</v>
      </c>
      <c r="D361" s="28">
        <v>99310</v>
      </c>
      <c r="E361" s="30" t="s">
        <v>89</v>
      </c>
      <c r="F361" s="44">
        <v>100</v>
      </c>
      <c r="G361" s="44">
        <v>92.1</v>
      </c>
      <c r="H361" s="23">
        <f t="shared" si="115"/>
        <v>-7.9000000000000057</v>
      </c>
      <c r="I361" s="23">
        <f t="shared" si="107"/>
        <v>-7.9000000000000057</v>
      </c>
      <c r="J361" s="55"/>
    </row>
    <row r="362" spans="1:10" s="27" customFormat="1" ht="25.5">
      <c r="A362" s="1" t="s">
        <v>138</v>
      </c>
      <c r="B362" s="25"/>
      <c r="C362" s="28">
        <v>79005</v>
      </c>
      <c r="D362" s="29" t="s">
        <v>20</v>
      </c>
      <c r="E362" s="30"/>
      <c r="F362" s="23">
        <f>F363</f>
        <v>30</v>
      </c>
      <c r="G362" s="23">
        <f t="shared" ref="G362:G364" si="118">G363</f>
        <v>30</v>
      </c>
      <c r="H362" s="23">
        <f t="shared" si="115"/>
        <v>0</v>
      </c>
      <c r="I362" s="23">
        <f t="shared" si="107"/>
        <v>0</v>
      </c>
      <c r="J362" s="24"/>
    </row>
    <row r="363" spans="1:10" s="27" customFormat="1">
      <c r="A363" s="1" t="s">
        <v>139</v>
      </c>
      <c r="B363" s="25"/>
      <c r="C363" s="28">
        <v>79005</v>
      </c>
      <c r="D363" s="28">
        <v>99310</v>
      </c>
      <c r="E363" s="30"/>
      <c r="F363" s="23">
        <f>F364</f>
        <v>30</v>
      </c>
      <c r="G363" s="23">
        <f t="shared" si="118"/>
        <v>30</v>
      </c>
      <c r="H363" s="23">
        <f t="shared" si="115"/>
        <v>0</v>
      </c>
      <c r="I363" s="23">
        <f t="shared" si="107"/>
        <v>0</v>
      </c>
      <c r="J363" s="24"/>
    </row>
    <row r="364" spans="1:10" s="27" customFormat="1" ht="25.5">
      <c r="A364" s="1" t="s">
        <v>74</v>
      </c>
      <c r="B364" s="25"/>
      <c r="C364" s="28">
        <v>79005</v>
      </c>
      <c r="D364" s="28">
        <v>99310</v>
      </c>
      <c r="E364" s="30" t="s">
        <v>73</v>
      </c>
      <c r="F364" s="23">
        <f>F365</f>
        <v>30</v>
      </c>
      <c r="G364" s="23">
        <f t="shared" si="118"/>
        <v>30</v>
      </c>
      <c r="H364" s="23">
        <f t="shared" si="115"/>
        <v>0</v>
      </c>
      <c r="I364" s="23">
        <f t="shared" si="107"/>
        <v>0</v>
      </c>
      <c r="J364" s="24"/>
    </row>
    <row r="365" spans="1:10" s="27" customFormat="1" ht="25.5">
      <c r="A365" s="1" t="s">
        <v>75</v>
      </c>
      <c r="B365" s="25"/>
      <c r="C365" s="28">
        <v>79005</v>
      </c>
      <c r="D365" s="28">
        <v>99310</v>
      </c>
      <c r="E365" s="30" t="s">
        <v>47</v>
      </c>
      <c r="F365" s="32">
        <v>30</v>
      </c>
      <c r="G365" s="32">
        <v>30</v>
      </c>
      <c r="H365" s="23">
        <f t="shared" si="115"/>
        <v>0</v>
      </c>
      <c r="I365" s="23">
        <f t="shared" si="107"/>
        <v>0</v>
      </c>
      <c r="J365" s="24"/>
    </row>
    <row r="366" spans="1:10" ht="38.25">
      <c r="A366" s="20" t="s">
        <v>165</v>
      </c>
      <c r="B366" s="25">
        <v>7900000</v>
      </c>
      <c r="C366" s="21" t="s">
        <v>42</v>
      </c>
      <c r="D366" s="26" t="s">
        <v>20</v>
      </c>
      <c r="E366" s="21"/>
      <c r="F366" s="22">
        <f>F367++F371+F375+F388+F392</f>
        <v>12476.1</v>
      </c>
      <c r="G366" s="22">
        <f>G367++G371+G375+G388+G392</f>
        <v>12296.1</v>
      </c>
      <c r="H366" s="22">
        <f t="shared" si="115"/>
        <v>-180</v>
      </c>
      <c r="I366" s="23">
        <f t="shared" si="107"/>
        <v>-1.4427585543559331</v>
      </c>
      <c r="J366" s="24"/>
    </row>
    <row r="367" spans="1:10" ht="38.25">
      <c r="A367" s="1" t="s">
        <v>140</v>
      </c>
      <c r="B367" s="25"/>
      <c r="C367" s="28" t="s">
        <v>48</v>
      </c>
      <c r="D367" s="35" t="s">
        <v>20</v>
      </c>
      <c r="E367" s="30"/>
      <c r="F367" s="23">
        <f t="shared" ref="F367:G369" si="119">F368</f>
        <v>4.2</v>
      </c>
      <c r="G367" s="23">
        <f t="shared" si="119"/>
        <v>4.2</v>
      </c>
      <c r="H367" s="23">
        <f t="shared" si="115"/>
        <v>0</v>
      </c>
      <c r="I367" s="23">
        <f t="shared" si="107"/>
        <v>0</v>
      </c>
      <c r="J367" s="24"/>
    </row>
    <row r="368" spans="1:10" ht="25.5">
      <c r="A368" s="1" t="s">
        <v>51</v>
      </c>
      <c r="B368" s="25"/>
      <c r="C368" s="28" t="s">
        <v>48</v>
      </c>
      <c r="D368" s="40">
        <v>99110</v>
      </c>
      <c r="E368" s="30"/>
      <c r="F368" s="23">
        <f t="shared" si="119"/>
        <v>4.2</v>
      </c>
      <c r="G368" s="23">
        <f t="shared" si="119"/>
        <v>4.2</v>
      </c>
      <c r="H368" s="23">
        <f t="shared" si="115"/>
        <v>0</v>
      </c>
      <c r="I368" s="23">
        <f t="shared" si="107"/>
        <v>0</v>
      </c>
      <c r="J368" s="24"/>
    </row>
    <row r="369" spans="1:10" ht="25.5">
      <c r="A369" s="1" t="s">
        <v>74</v>
      </c>
      <c r="B369" s="25"/>
      <c r="C369" s="28" t="s">
        <v>48</v>
      </c>
      <c r="D369" s="40">
        <v>99110</v>
      </c>
      <c r="E369" s="30" t="s">
        <v>73</v>
      </c>
      <c r="F369" s="23">
        <f t="shared" si="119"/>
        <v>4.2</v>
      </c>
      <c r="G369" s="23">
        <f t="shared" si="119"/>
        <v>4.2</v>
      </c>
      <c r="H369" s="23">
        <f t="shared" si="115"/>
        <v>0</v>
      </c>
      <c r="I369" s="23">
        <f t="shared" si="107"/>
        <v>0</v>
      </c>
      <c r="J369" s="24"/>
    </row>
    <row r="370" spans="1:10" ht="25.5">
      <c r="A370" s="1" t="s">
        <v>75</v>
      </c>
      <c r="B370" s="25"/>
      <c r="C370" s="28" t="s">
        <v>48</v>
      </c>
      <c r="D370" s="40">
        <v>99110</v>
      </c>
      <c r="E370" s="30" t="s">
        <v>47</v>
      </c>
      <c r="F370" s="44">
        <v>4.2</v>
      </c>
      <c r="G370" s="44">
        <v>4.2</v>
      </c>
      <c r="H370" s="23">
        <f t="shared" si="115"/>
        <v>0</v>
      </c>
      <c r="I370" s="23">
        <f t="shared" si="107"/>
        <v>0</v>
      </c>
      <c r="J370" s="24"/>
    </row>
    <row r="371" spans="1:10" ht="25.5">
      <c r="A371" s="1" t="s">
        <v>141</v>
      </c>
      <c r="B371" s="25"/>
      <c r="C371" s="28" t="s">
        <v>49</v>
      </c>
      <c r="D371" s="35" t="s">
        <v>20</v>
      </c>
      <c r="E371" s="30"/>
      <c r="F371" s="23">
        <f t="shared" ref="F371:G373" si="120">F372</f>
        <v>212.4</v>
      </c>
      <c r="G371" s="23">
        <f t="shared" si="120"/>
        <v>212.4</v>
      </c>
      <c r="H371" s="23">
        <f t="shared" si="115"/>
        <v>0</v>
      </c>
      <c r="I371" s="23">
        <f t="shared" si="107"/>
        <v>0</v>
      </c>
      <c r="J371" s="24"/>
    </row>
    <row r="372" spans="1:10" ht="25.5">
      <c r="A372" s="1" t="s">
        <v>52</v>
      </c>
      <c r="B372" s="25"/>
      <c r="C372" s="28" t="s">
        <v>49</v>
      </c>
      <c r="D372" s="40">
        <v>99110</v>
      </c>
      <c r="E372" s="30"/>
      <c r="F372" s="23">
        <f t="shared" si="120"/>
        <v>212.4</v>
      </c>
      <c r="G372" s="23">
        <f t="shared" si="120"/>
        <v>212.4</v>
      </c>
      <c r="H372" s="23">
        <f t="shared" si="115"/>
        <v>0</v>
      </c>
      <c r="I372" s="23">
        <f t="shared" si="107"/>
        <v>0</v>
      </c>
      <c r="J372" s="24"/>
    </row>
    <row r="373" spans="1:10" ht="25.5">
      <c r="A373" s="1" t="s">
        <v>74</v>
      </c>
      <c r="B373" s="25"/>
      <c r="C373" s="28" t="s">
        <v>49</v>
      </c>
      <c r="D373" s="40">
        <v>99110</v>
      </c>
      <c r="E373" s="30" t="s">
        <v>73</v>
      </c>
      <c r="F373" s="23">
        <f t="shared" si="120"/>
        <v>212.4</v>
      </c>
      <c r="G373" s="23">
        <f t="shared" si="120"/>
        <v>212.4</v>
      </c>
      <c r="H373" s="23">
        <f t="shared" si="115"/>
        <v>0</v>
      </c>
      <c r="I373" s="23">
        <f t="shared" si="107"/>
        <v>0</v>
      </c>
      <c r="J373" s="24"/>
    </row>
    <row r="374" spans="1:10" ht="25.5">
      <c r="A374" s="1" t="s">
        <v>75</v>
      </c>
      <c r="B374" s="25"/>
      <c r="C374" s="28" t="s">
        <v>49</v>
      </c>
      <c r="D374" s="40">
        <v>99110</v>
      </c>
      <c r="E374" s="30" t="s">
        <v>47</v>
      </c>
      <c r="F374" s="44">
        <v>212.4</v>
      </c>
      <c r="G374" s="44">
        <v>212.4</v>
      </c>
      <c r="H374" s="23">
        <f t="shared" si="115"/>
        <v>0</v>
      </c>
      <c r="I374" s="23">
        <f t="shared" si="107"/>
        <v>0</v>
      </c>
      <c r="J374" s="24"/>
    </row>
    <row r="375" spans="1:10" ht="38.25">
      <c r="A375" s="1" t="s">
        <v>142</v>
      </c>
      <c r="B375" s="25"/>
      <c r="C375" s="28" t="s">
        <v>50</v>
      </c>
      <c r="D375" s="35" t="s">
        <v>20</v>
      </c>
      <c r="E375" s="30"/>
      <c r="F375" s="23">
        <f>F379+F382+F385+F376</f>
        <v>1844</v>
      </c>
      <c r="G375" s="23">
        <f>G379+G382+G385+G376</f>
        <v>1844</v>
      </c>
      <c r="H375" s="23">
        <f t="shared" si="115"/>
        <v>0</v>
      </c>
      <c r="I375" s="23">
        <f t="shared" si="107"/>
        <v>0</v>
      </c>
      <c r="J375" s="24"/>
    </row>
    <row r="376" spans="1:10" ht="38.25">
      <c r="A376" s="1" t="s">
        <v>204</v>
      </c>
      <c r="B376" s="25"/>
      <c r="C376" s="28" t="s">
        <v>50</v>
      </c>
      <c r="D376" s="35" t="s">
        <v>228</v>
      </c>
      <c r="E376" s="30"/>
      <c r="F376" s="43">
        <f>F377</f>
        <v>1500</v>
      </c>
      <c r="G376" s="43">
        <f>G377</f>
        <v>1500</v>
      </c>
      <c r="H376" s="23">
        <f t="shared" si="115"/>
        <v>0</v>
      </c>
      <c r="I376" s="23">
        <f t="shared" ref="I376:I378" si="121">G376/F376*100-100</f>
        <v>0</v>
      </c>
      <c r="J376" s="24"/>
    </row>
    <row r="377" spans="1:10" ht="25.5">
      <c r="A377" s="1" t="s">
        <v>74</v>
      </c>
      <c r="B377" s="25"/>
      <c r="C377" s="28" t="s">
        <v>50</v>
      </c>
      <c r="D377" s="35" t="s">
        <v>228</v>
      </c>
      <c r="E377" s="30" t="s">
        <v>73</v>
      </c>
      <c r="F377" s="43">
        <f>F378</f>
        <v>1500</v>
      </c>
      <c r="G377" s="43">
        <f>G378</f>
        <v>1500</v>
      </c>
      <c r="H377" s="23">
        <f t="shared" si="115"/>
        <v>0</v>
      </c>
      <c r="I377" s="23">
        <f t="shared" si="121"/>
        <v>0</v>
      </c>
      <c r="J377" s="24"/>
    </row>
    <row r="378" spans="1:10" ht="25.5">
      <c r="A378" s="1" t="s">
        <v>75</v>
      </c>
      <c r="B378" s="25"/>
      <c r="C378" s="28" t="s">
        <v>50</v>
      </c>
      <c r="D378" s="35" t="s">
        <v>228</v>
      </c>
      <c r="E378" s="30" t="s">
        <v>47</v>
      </c>
      <c r="F378" s="44">
        <v>1500</v>
      </c>
      <c r="G378" s="44">
        <v>1500</v>
      </c>
      <c r="H378" s="23">
        <f t="shared" si="115"/>
        <v>0</v>
      </c>
      <c r="I378" s="23">
        <f t="shared" si="121"/>
        <v>0</v>
      </c>
      <c r="J378" s="24"/>
    </row>
    <row r="379" spans="1:10" ht="51">
      <c r="A379" s="1" t="s">
        <v>191</v>
      </c>
      <c r="B379" s="25"/>
      <c r="C379" s="28" t="s">
        <v>50</v>
      </c>
      <c r="D379" s="40" t="s">
        <v>196</v>
      </c>
      <c r="E379" s="30"/>
      <c r="F379" s="23">
        <f t="shared" ref="F379:G380" si="122">F380</f>
        <v>190</v>
      </c>
      <c r="G379" s="23">
        <f t="shared" si="122"/>
        <v>190</v>
      </c>
      <c r="H379" s="23">
        <f t="shared" si="115"/>
        <v>0</v>
      </c>
      <c r="I379" s="23">
        <f t="shared" si="107"/>
        <v>0</v>
      </c>
      <c r="J379" s="24"/>
    </row>
    <row r="380" spans="1:10" ht="25.5">
      <c r="A380" s="1" t="s">
        <v>74</v>
      </c>
      <c r="B380" s="25"/>
      <c r="C380" s="28" t="s">
        <v>50</v>
      </c>
      <c r="D380" s="40" t="s">
        <v>196</v>
      </c>
      <c r="E380" s="30" t="s">
        <v>73</v>
      </c>
      <c r="F380" s="23">
        <f t="shared" si="122"/>
        <v>190</v>
      </c>
      <c r="G380" s="23">
        <f t="shared" si="122"/>
        <v>190</v>
      </c>
      <c r="H380" s="23">
        <f t="shared" si="115"/>
        <v>0</v>
      </c>
      <c r="I380" s="23">
        <f t="shared" si="107"/>
        <v>0</v>
      </c>
      <c r="J380" s="24"/>
    </row>
    <row r="381" spans="1:10" ht="25.5">
      <c r="A381" s="1" t="s">
        <v>75</v>
      </c>
      <c r="B381" s="25"/>
      <c r="C381" s="28" t="s">
        <v>50</v>
      </c>
      <c r="D381" s="40" t="s">
        <v>196</v>
      </c>
      <c r="E381" s="30" t="s">
        <v>47</v>
      </c>
      <c r="F381" s="32">
        <v>190</v>
      </c>
      <c r="G381" s="32">
        <v>190</v>
      </c>
      <c r="H381" s="23">
        <f t="shared" si="115"/>
        <v>0</v>
      </c>
      <c r="I381" s="23">
        <f t="shared" si="107"/>
        <v>0</v>
      </c>
      <c r="J381" s="24"/>
    </row>
    <row r="382" spans="1:10" ht="51">
      <c r="A382" s="1" t="s">
        <v>192</v>
      </c>
      <c r="B382" s="25"/>
      <c r="C382" s="28" t="s">
        <v>50</v>
      </c>
      <c r="D382" s="40" t="s">
        <v>195</v>
      </c>
      <c r="E382" s="30"/>
      <c r="F382" s="37">
        <f>F383</f>
        <v>95</v>
      </c>
      <c r="G382" s="37">
        <f t="shared" ref="G382" si="123">G383</f>
        <v>95</v>
      </c>
      <c r="H382" s="23">
        <f t="shared" si="115"/>
        <v>0</v>
      </c>
      <c r="I382" s="23">
        <f t="shared" si="107"/>
        <v>0</v>
      </c>
      <c r="J382" s="24"/>
    </row>
    <row r="383" spans="1:10" ht="25.5">
      <c r="A383" s="1" t="s">
        <v>74</v>
      </c>
      <c r="B383" s="25"/>
      <c r="C383" s="28" t="s">
        <v>50</v>
      </c>
      <c r="D383" s="40" t="s">
        <v>195</v>
      </c>
      <c r="E383" s="30" t="s">
        <v>73</v>
      </c>
      <c r="F383" s="37">
        <f>F384</f>
        <v>95</v>
      </c>
      <c r="G383" s="37">
        <f t="shared" ref="G383" si="124">G384</f>
        <v>95</v>
      </c>
      <c r="H383" s="23">
        <f t="shared" si="115"/>
        <v>0</v>
      </c>
      <c r="I383" s="23">
        <f t="shared" si="107"/>
        <v>0</v>
      </c>
      <c r="J383" s="24"/>
    </row>
    <row r="384" spans="1:10" ht="25.5">
      <c r="A384" s="1" t="s">
        <v>75</v>
      </c>
      <c r="B384" s="25"/>
      <c r="C384" s="28" t="s">
        <v>50</v>
      </c>
      <c r="D384" s="40" t="s">
        <v>195</v>
      </c>
      <c r="E384" s="30" t="s">
        <v>47</v>
      </c>
      <c r="F384" s="32">
        <v>95</v>
      </c>
      <c r="G384" s="32">
        <v>95</v>
      </c>
      <c r="H384" s="23">
        <f t="shared" si="115"/>
        <v>0</v>
      </c>
      <c r="I384" s="23">
        <f t="shared" si="107"/>
        <v>0</v>
      </c>
      <c r="J384" s="24"/>
    </row>
    <row r="385" spans="1:10" ht="63.75">
      <c r="A385" s="1" t="s">
        <v>193</v>
      </c>
      <c r="B385" s="25"/>
      <c r="C385" s="28" t="s">
        <v>50</v>
      </c>
      <c r="D385" s="40" t="s">
        <v>194</v>
      </c>
      <c r="E385" s="30"/>
      <c r="F385" s="37">
        <f>F386</f>
        <v>59</v>
      </c>
      <c r="G385" s="37">
        <f t="shared" ref="G385" si="125">G386</f>
        <v>59</v>
      </c>
      <c r="H385" s="23">
        <f t="shared" si="115"/>
        <v>0</v>
      </c>
      <c r="I385" s="23">
        <f t="shared" si="107"/>
        <v>0</v>
      </c>
      <c r="J385" s="24"/>
    </row>
    <row r="386" spans="1:10" ht="25.5">
      <c r="A386" s="1" t="s">
        <v>74</v>
      </c>
      <c r="B386" s="25"/>
      <c r="C386" s="28" t="s">
        <v>50</v>
      </c>
      <c r="D386" s="40" t="s">
        <v>194</v>
      </c>
      <c r="E386" s="30" t="s">
        <v>73</v>
      </c>
      <c r="F386" s="37">
        <f>F387</f>
        <v>59</v>
      </c>
      <c r="G386" s="37">
        <f t="shared" ref="G386" si="126">G387</f>
        <v>59</v>
      </c>
      <c r="H386" s="23">
        <f t="shared" si="115"/>
        <v>0</v>
      </c>
      <c r="I386" s="23">
        <f t="shared" si="107"/>
        <v>0</v>
      </c>
      <c r="J386" s="24"/>
    </row>
    <row r="387" spans="1:10" ht="25.5">
      <c r="A387" s="1" t="s">
        <v>75</v>
      </c>
      <c r="B387" s="25"/>
      <c r="C387" s="28" t="s">
        <v>50</v>
      </c>
      <c r="D387" s="40" t="s">
        <v>194</v>
      </c>
      <c r="E387" s="30" t="s">
        <v>47</v>
      </c>
      <c r="F387" s="32">
        <v>59</v>
      </c>
      <c r="G387" s="32">
        <v>59</v>
      </c>
      <c r="H387" s="23">
        <f t="shared" si="115"/>
        <v>0</v>
      </c>
      <c r="I387" s="23">
        <f t="shared" si="107"/>
        <v>0</v>
      </c>
      <c r="J387" s="24"/>
    </row>
    <row r="388" spans="1:10" ht="38.25">
      <c r="A388" s="1" t="s">
        <v>143</v>
      </c>
      <c r="B388" s="25"/>
      <c r="C388" s="28" t="s">
        <v>58</v>
      </c>
      <c r="D388" s="35" t="s">
        <v>20</v>
      </c>
      <c r="E388" s="30"/>
      <c r="F388" s="23">
        <f>F389</f>
        <v>415.5</v>
      </c>
      <c r="G388" s="23">
        <f t="shared" ref="G388:G390" si="127">G389</f>
        <v>235.5</v>
      </c>
      <c r="H388" s="23">
        <f t="shared" si="115"/>
        <v>-180</v>
      </c>
      <c r="I388" s="23">
        <f t="shared" si="107"/>
        <v>-43.321299638989174</v>
      </c>
      <c r="J388" s="24"/>
    </row>
    <row r="389" spans="1:10" ht="25.5">
      <c r="A389" s="1" t="s">
        <v>59</v>
      </c>
      <c r="B389" s="25"/>
      <c r="C389" s="28" t="s">
        <v>58</v>
      </c>
      <c r="D389" s="40">
        <v>99110</v>
      </c>
      <c r="E389" s="30"/>
      <c r="F389" s="23">
        <f>F390</f>
        <v>415.5</v>
      </c>
      <c r="G389" s="23">
        <f t="shared" si="127"/>
        <v>235.5</v>
      </c>
      <c r="H389" s="23">
        <f t="shared" si="115"/>
        <v>-180</v>
      </c>
      <c r="I389" s="23">
        <f t="shared" si="107"/>
        <v>-43.321299638989174</v>
      </c>
      <c r="J389" s="24"/>
    </row>
    <row r="390" spans="1:10" ht="25.5">
      <c r="A390" s="1" t="s">
        <v>74</v>
      </c>
      <c r="B390" s="25"/>
      <c r="C390" s="28" t="s">
        <v>58</v>
      </c>
      <c r="D390" s="40">
        <v>99110</v>
      </c>
      <c r="E390" s="30" t="s">
        <v>73</v>
      </c>
      <c r="F390" s="23">
        <f>F391</f>
        <v>415.5</v>
      </c>
      <c r="G390" s="23">
        <f t="shared" si="127"/>
        <v>235.5</v>
      </c>
      <c r="H390" s="23">
        <f t="shared" si="115"/>
        <v>-180</v>
      </c>
      <c r="I390" s="23">
        <f t="shared" si="107"/>
        <v>-43.321299638989174</v>
      </c>
      <c r="J390" s="24"/>
    </row>
    <row r="391" spans="1:10" ht="25.5">
      <c r="A391" s="1" t="s">
        <v>75</v>
      </c>
      <c r="B391" s="25"/>
      <c r="C391" s="28" t="s">
        <v>58</v>
      </c>
      <c r="D391" s="40">
        <v>99110</v>
      </c>
      <c r="E391" s="30" t="s">
        <v>47</v>
      </c>
      <c r="F391" s="44">
        <v>415.5</v>
      </c>
      <c r="G391" s="44">
        <v>235.5</v>
      </c>
      <c r="H391" s="23">
        <f t="shared" si="115"/>
        <v>-180</v>
      </c>
      <c r="I391" s="23">
        <f t="shared" si="107"/>
        <v>-43.321299638989174</v>
      </c>
      <c r="J391" s="24"/>
    </row>
    <row r="392" spans="1:10" ht="38.25">
      <c r="A392" s="1" t="s">
        <v>144</v>
      </c>
      <c r="B392" s="25"/>
      <c r="C392" s="28" t="s">
        <v>56</v>
      </c>
      <c r="D392" s="35" t="s">
        <v>20</v>
      </c>
      <c r="E392" s="30"/>
      <c r="F392" s="23">
        <f>F393</f>
        <v>10000</v>
      </c>
      <c r="G392" s="23">
        <f t="shared" ref="G392:G394" si="128">G393</f>
        <v>10000</v>
      </c>
      <c r="H392" s="23">
        <f t="shared" si="115"/>
        <v>0</v>
      </c>
      <c r="I392" s="23">
        <f t="shared" si="107"/>
        <v>0</v>
      </c>
      <c r="J392" s="24"/>
    </row>
    <row r="393" spans="1:10" ht="25.5">
      <c r="A393" s="1" t="s">
        <v>57</v>
      </c>
      <c r="B393" s="25"/>
      <c r="C393" s="28" t="s">
        <v>56</v>
      </c>
      <c r="D393" s="28">
        <v>55550</v>
      </c>
      <c r="E393" s="30"/>
      <c r="F393" s="23">
        <f>F394</f>
        <v>10000</v>
      </c>
      <c r="G393" s="23">
        <f t="shared" si="128"/>
        <v>10000</v>
      </c>
      <c r="H393" s="23">
        <f t="shared" si="115"/>
        <v>0</v>
      </c>
      <c r="I393" s="23">
        <f t="shared" si="107"/>
        <v>0</v>
      </c>
      <c r="J393" s="24"/>
    </row>
    <row r="394" spans="1:10" ht="25.5">
      <c r="A394" s="1" t="s">
        <v>74</v>
      </c>
      <c r="B394" s="25"/>
      <c r="C394" s="28" t="s">
        <v>56</v>
      </c>
      <c r="D394" s="28">
        <v>55550</v>
      </c>
      <c r="E394" s="30" t="s">
        <v>73</v>
      </c>
      <c r="F394" s="23">
        <f>F395</f>
        <v>10000</v>
      </c>
      <c r="G394" s="23">
        <f t="shared" si="128"/>
        <v>10000</v>
      </c>
      <c r="H394" s="23">
        <f t="shared" si="115"/>
        <v>0</v>
      </c>
      <c r="I394" s="23">
        <f t="shared" si="107"/>
        <v>0</v>
      </c>
      <c r="J394" s="24"/>
    </row>
    <row r="395" spans="1:10" ht="25.5">
      <c r="A395" s="1" t="s">
        <v>75</v>
      </c>
      <c r="B395" s="25"/>
      <c r="C395" s="28" t="s">
        <v>56</v>
      </c>
      <c r="D395" s="28">
        <v>55550</v>
      </c>
      <c r="E395" s="30" t="s">
        <v>47</v>
      </c>
      <c r="F395" s="32">
        <v>10000</v>
      </c>
      <c r="G395" s="44">
        <v>10000</v>
      </c>
      <c r="H395" s="23">
        <f t="shared" si="115"/>
        <v>0</v>
      </c>
      <c r="I395" s="23">
        <f t="shared" si="107"/>
        <v>0</v>
      </c>
      <c r="J395" s="24"/>
    </row>
    <row r="396" spans="1:10">
      <c r="A396" s="1" t="s">
        <v>145</v>
      </c>
      <c r="B396" s="25"/>
      <c r="C396" s="40">
        <v>99300</v>
      </c>
      <c r="D396" s="35" t="s">
        <v>20</v>
      </c>
      <c r="E396" s="30"/>
      <c r="F396" s="23">
        <f>F403+F400+F397+F406</f>
        <v>72</v>
      </c>
      <c r="G396" s="23">
        <f>G403+G400+G397+G406</f>
        <v>65.8</v>
      </c>
      <c r="H396" s="23">
        <f t="shared" si="115"/>
        <v>-6.2000000000000028</v>
      </c>
      <c r="I396" s="23">
        <f t="shared" si="107"/>
        <v>-8.6111111111111143</v>
      </c>
      <c r="J396" s="24"/>
    </row>
    <row r="397" spans="1:10" ht="39.75" customHeight="1">
      <c r="A397" s="1" t="s">
        <v>208</v>
      </c>
      <c r="B397" s="25"/>
      <c r="C397" s="56">
        <v>99300</v>
      </c>
      <c r="D397" s="56">
        <v>51200</v>
      </c>
      <c r="E397" s="57"/>
      <c r="F397" s="58">
        <f t="shared" ref="F397:G398" si="129">F398</f>
        <v>3.4</v>
      </c>
      <c r="G397" s="58">
        <f t="shared" si="129"/>
        <v>0</v>
      </c>
      <c r="H397" s="23">
        <f t="shared" ref="H397:H399" si="130">G397-F397</f>
        <v>-3.4</v>
      </c>
      <c r="I397" s="23">
        <f t="shared" ref="I397:I399" si="131">G397/F397*100-100</f>
        <v>-100</v>
      </c>
      <c r="J397" s="24"/>
    </row>
    <row r="398" spans="1:10" ht="25.5">
      <c r="A398" s="1" t="s">
        <v>74</v>
      </c>
      <c r="B398" s="25"/>
      <c r="C398" s="56">
        <v>99300</v>
      </c>
      <c r="D398" s="56">
        <v>51200</v>
      </c>
      <c r="E398" s="57" t="s">
        <v>73</v>
      </c>
      <c r="F398" s="58">
        <f t="shared" si="129"/>
        <v>3.4</v>
      </c>
      <c r="G398" s="58">
        <f t="shared" si="129"/>
        <v>0</v>
      </c>
      <c r="H398" s="23">
        <f t="shared" si="130"/>
        <v>-3.4</v>
      </c>
      <c r="I398" s="23">
        <f t="shared" si="131"/>
        <v>-100</v>
      </c>
      <c r="J398" s="24"/>
    </row>
    <row r="399" spans="1:10" ht="25.5">
      <c r="A399" s="1" t="s">
        <v>75</v>
      </c>
      <c r="B399" s="25"/>
      <c r="C399" s="56">
        <v>99300</v>
      </c>
      <c r="D399" s="56">
        <v>51200</v>
      </c>
      <c r="E399" s="57" t="s">
        <v>47</v>
      </c>
      <c r="F399" s="39">
        <v>3.4</v>
      </c>
      <c r="G399" s="39">
        <v>0</v>
      </c>
      <c r="H399" s="23">
        <f t="shared" si="130"/>
        <v>-3.4</v>
      </c>
      <c r="I399" s="23">
        <f t="shared" si="131"/>
        <v>-100</v>
      </c>
      <c r="J399" s="24"/>
    </row>
    <row r="400" spans="1:10">
      <c r="A400" s="1" t="s">
        <v>188</v>
      </c>
      <c r="B400" s="25"/>
      <c r="C400" s="40">
        <v>99300</v>
      </c>
      <c r="D400" s="35" t="s">
        <v>24</v>
      </c>
      <c r="E400" s="30"/>
      <c r="F400" s="23">
        <f>F401</f>
        <v>16.7</v>
      </c>
      <c r="G400" s="23">
        <f t="shared" ref="G400" si="132">G401</f>
        <v>14.7</v>
      </c>
      <c r="H400" s="23">
        <f t="shared" si="115"/>
        <v>-2</v>
      </c>
      <c r="I400" s="23">
        <f t="shared" si="107"/>
        <v>-11.976047904191617</v>
      </c>
      <c r="J400" s="24"/>
    </row>
    <row r="401" spans="1:10">
      <c r="A401" s="1" t="s">
        <v>78</v>
      </c>
      <c r="B401" s="25"/>
      <c r="C401" s="40">
        <v>99300</v>
      </c>
      <c r="D401" s="35" t="s">
        <v>24</v>
      </c>
      <c r="E401" s="30" t="s">
        <v>76</v>
      </c>
      <c r="F401" s="23">
        <f>F402</f>
        <v>16.7</v>
      </c>
      <c r="G401" s="23">
        <f t="shared" ref="G401" si="133">G402</f>
        <v>14.7</v>
      </c>
      <c r="H401" s="23">
        <f t="shared" si="115"/>
        <v>-2</v>
      </c>
      <c r="I401" s="23">
        <f t="shared" si="107"/>
        <v>-11.976047904191617</v>
      </c>
      <c r="J401" s="24"/>
    </row>
    <row r="402" spans="1:10">
      <c r="A402" s="1" t="s">
        <v>189</v>
      </c>
      <c r="B402" s="25"/>
      <c r="C402" s="40">
        <v>99300</v>
      </c>
      <c r="D402" s="35" t="s">
        <v>24</v>
      </c>
      <c r="E402" s="30" t="s">
        <v>190</v>
      </c>
      <c r="F402" s="32">
        <v>16.7</v>
      </c>
      <c r="G402" s="32">
        <v>14.7</v>
      </c>
      <c r="H402" s="23">
        <f t="shared" si="115"/>
        <v>-2</v>
      </c>
      <c r="I402" s="23">
        <f t="shared" ref="I402:I417" si="134">G402/F402*100-100</f>
        <v>-11.976047904191617</v>
      </c>
      <c r="J402" s="24"/>
    </row>
    <row r="403" spans="1:10" ht="61.5" customHeight="1">
      <c r="A403" s="1" t="s">
        <v>185</v>
      </c>
      <c r="B403" s="25"/>
      <c r="C403" s="40">
        <v>99300</v>
      </c>
      <c r="D403" s="35" t="s">
        <v>177</v>
      </c>
      <c r="E403" s="30"/>
      <c r="F403" s="23">
        <f t="shared" ref="F403:G404" si="135">F404</f>
        <v>32.9</v>
      </c>
      <c r="G403" s="23">
        <f t="shared" si="135"/>
        <v>32.4</v>
      </c>
      <c r="H403" s="23">
        <f t="shared" ref="H403:H417" si="136">G403-F403</f>
        <v>-0.5</v>
      </c>
      <c r="I403" s="23">
        <f t="shared" si="134"/>
        <v>-1.5197568389057778</v>
      </c>
      <c r="J403" s="24"/>
    </row>
    <row r="404" spans="1:10" ht="25.5">
      <c r="A404" s="1" t="s">
        <v>74</v>
      </c>
      <c r="B404" s="25"/>
      <c r="C404" s="40">
        <v>99300</v>
      </c>
      <c r="D404" s="35" t="s">
        <v>177</v>
      </c>
      <c r="E404" s="30" t="s">
        <v>73</v>
      </c>
      <c r="F404" s="23">
        <f t="shared" si="135"/>
        <v>32.9</v>
      </c>
      <c r="G404" s="23">
        <f t="shared" si="135"/>
        <v>32.4</v>
      </c>
      <c r="H404" s="23">
        <f t="shared" si="136"/>
        <v>-0.5</v>
      </c>
      <c r="I404" s="23">
        <f t="shared" si="134"/>
        <v>-1.5197568389057778</v>
      </c>
      <c r="J404" s="24"/>
    </row>
    <row r="405" spans="1:10" ht="25.5">
      <c r="A405" s="1" t="s">
        <v>75</v>
      </c>
      <c r="B405" s="31"/>
      <c r="C405" s="40">
        <v>99300</v>
      </c>
      <c r="D405" s="35" t="s">
        <v>177</v>
      </c>
      <c r="E405" s="30" t="s">
        <v>47</v>
      </c>
      <c r="F405" s="32">
        <v>32.9</v>
      </c>
      <c r="G405" s="32">
        <v>32.4</v>
      </c>
      <c r="H405" s="23">
        <f t="shared" si="136"/>
        <v>-0.5</v>
      </c>
      <c r="I405" s="23">
        <f t="shared" si="134"/>
        <v>-1.5197568389057778</v>
      </c>
      <c r="J405" s="24"/>
    </row>
    <row r="406" spans="1:10">
      <c r="A406" s="1" t="s">
        <v>188</v>
      </c>
      <c r="B406" s="31"/>
      <c r="C406" s="28">
        <v>99300</v>
      </c>
      <c r="D406" s="35" t="s">
        <v>28</v>
      </c>
      <c r="E406" s="30"/>
      <c r="F406" s="43">
        <f>F407</f>
        <v>19</v>
      </c>
      <c r="G406" s="43">
        <f>G407</f>
        <v>18.7</v>
      </c>
      <c r="H406" s="23">
        <f t="shared" ref="H406:H408" si="137">G406-F406</f>
        <v>-0.30000000000000071</v>
      </c>
      <c r="I406" s="23">
        <f t="shared" ref="I406:I408" si="138">G406/F406*100-100</f>
        <v>-1.5789473684210549</v>
      </c>
      <c r="J406" s="24"/>
    </row>
    <row r="407" spans="1:10">
      <c r="A407" s="1" t="s">
        <v>78</v>
      </c>
      <c r="B407" s="31"/>
      <c r="C407" s="28">
        <v>99300</v>
      </c>
      <c r="D407" s="35" t="s">
        <v>28</v>
      </c>
      <c r="E407" s="30" t="s">
        <v>76</v>
      </c>
      <c r="F407" s="43">
        <f>F408+F409</f>
        <v>19</v>
      </c>
      <c r="G407" s="43">
        <f>G408+G409</f>
        <v>18.7</v>
      </c>
      <c r="H407" s="23">
        <f t="shared" si="137"/>
        <v>-0.30000000000000071</v>
      </c>
      <c r="I407" s="23">
        <f t="shared" si="138"/>
        <v>-1.5789473684210549</v>
      </c>
      <c r="J407" s="24"/>
    </row>
    <row r="408" spans="1:10">
      <c r="A408" s="1" t="s">
        <v>189</v>
      </c>
      <c r="B408" s="31"/>
      <c r="C408" s="28">
        <v>99300</v>
      </c>
      <c r="D408" s="35" t="s">
        <v>28</v>
      </c>
      <c r="E408" s="30" t="s">
        <v>190</v>
      </c>
      <c r="F408" s="44">
        <v>4.3</v>
      </c>
      <c r="G408" s="44">
        <v>4</v>
      </c>
      <c r="H408" s="23">
        <f t="shared" si="137"/>
        <v>-0.29999999999999982</v>
      </c>
      <c r="I408" s="23">
        <f t="shared" si="138"/>
        <v>-6.9767441860465169</v>
      </c>
      <c r="J408" s="24"/>
    </row>
    <row r="409" spans="1:10">
      <c r="A409" s="1"/>
      <c r="B409" s="31"/>
      <c r="C409" s="28">
        <v>99300</v>
      </c>
      <c r="D409" s="35" t="s">
        <v>28</v>
      </c>
      <c r="E409" s="30" t="s">
        <v>77</v>
      </c>
      <c r="F409" s="44">
        <v>14.7</v>
      </c>
      <c r="G409" s="44">
        <v>14.7</v>
      </c>
      <c r="H409" s="23">
        <f t="shared" ref="H409" si="139">G409-F409</f>
        <v>0</v>
      </c>
      <c r="I409" s="23">
        <f t="shared" ref="I409" si="140">G409/F409*100-100</f>
        <v>0</v>
      </c>
      <c r="J409" s="24"/>
    </row>
    <row r="410" spans="1:10">
      <c r="A410" s="1" t="s">
        <v>147</v>
      </c>
      <c r="B410" s="25"/>
      <c r="C410" s="40">
        <v>99400</v>
      </c>
      <c r="D410" s="35" t="s">
        <v>20</v>
      </c>
      <c r="E410" s="30"/>
      <c r="F410" s="23">
        <f>F411</f>
        <v>24</v>
      </c>
      <c r="G410" s="23">
        <f t="shared" ref="G410:G412" si="141">G411</f>
        <v>0</v>
      </c>
      <c r="H410" s="23">
        <f t="shared" si="136"/>
        <v>-24</v>
      </c>
      <c r="I410" s="23">
        <f t="shared" si="134"/>
        <v>-100</v>
      </c>
      <c r="J410" s="24"/>
    </row>
    <row r="411" spans="1:10" ht="25.5">
      <c r="A411" s="1" t="s">
        <v>148</v>
      </c>
      <c r="B411" s="25"/>
      <c r="C411" s="40">
        <v>99400</v>
      </c>
      <c r="D411" s="35" t="s">
        <v>30</v>
      </c>
      <c r="E411" s="30"/>
      <c r="F411" s="23">
        <f>F412</f>
        <v>24</v>
      </c>
      <c r="G411" s="23">
        <f t="shared" si="141"/>
        <v>0</v>
      </c>
      <c r="H411" s="23">
        <f t="shared" si="136"/>
        <v>-24</v>
      </c>
      <c r="I411" s="23">
        <f t="shared" si="134"/>
        <v>-100</v>
      </c>
      <c r="J411" s="24"/>
    </row>
    <row r="412" spans="1:10">
      <c r="A412" s="1" t="s">
        <v>78</v>
      </c>
      <c r="B412" s="25"/>
      <c r="C412" s="40">
        <v>99400</v>
      </c>
      <c r="D412" s="35" t="s">
        <v>30</v>
      </c>
      <c r="E412" s="30" t="s">
        <v>76</v>
      </c>
      <c r="F412" s="23">
        <f>F413</f>
        <v>24</v>
      </c>
      <c r="G412" s="23">
        <f t="shared" si="141"/>
        <v>0</v>
      </c>
      <c r="H412" s="23">
        <f t="shared" si="136"/>
        <v>-24</v>
      </c>
      <c r="I412" s="23">
        <f t="shared" si="134"/>
        <v>-100</v>
      </c>
      <c r="J412" s="24"/>
    </row>
    <row r="413" spans="1:10">
      <c r="A413" s="1" t="s">
        <v>149</v>
      </c>
      <c r="B413" s="25"/>
      <c r="C413" s="40">
        <v>99400</v>
      </c>
      <c r="D413" s="35" t="s">
        <v>30</v>
      </c>
      <c r="E413" s="30" t="s">
        <v>146</v>
      </c>
      <c r="F413" s="32">
        <v>24</v>
      </c>
      <c r="G413" s="32">
        <v>0</v>
      </c>
      <c r="H413" s="23">
        <f t="shared" si="136"/>
        <v>-24</v>
      </c>
      <c r="I413" s="23">
        <f t="shared" si="134"/>
        <v>-100</v>
      </c>
      <c r="J413" s="24"/>
    </row>
    <row r="414" spans="1:10" ht="25.5">
      <c r="A414" s="1" t="s">
        <v>152</v>
      </c>
      <c r="B414" s="25"/>
      <c r="C414" s="40">
        <v>95000</v>
      </c>
      <c r="D414" s="35" t="s">
        <v>20</v>
      </c>
      <c r="E414" s="30"/>
      <c r="F414" s="23">
        <f>F415</f>
        <v>7</v>
      </c>
      <c r="G414" s="23">
        <f t="shared" ref="G414:G416" si="142">G415</f>
        <v>7</v>
      </c>
      <c r="H414" s="23">
        <f t="shared" si="136"/>
        <v>0</v>
      </c>
      <c r="I414" s="23">
        <f t="shared" si="134"/>
        <v>0</v>
      </c>
      <c r="J414" s="24"/>
    </row>
    <row r="415" spans="1:10">
      <c r="A415" s="1" t="s">
        <v>11</v>
      </c>
      <c r="B415" s="25"/>
      <c r="C415" s="40">
        <v>95000</v>
      </c>
      <c r="D415" s="35" t="s">
        <v>22</v>
      </c>
      <c r="E415" s="30"/>
      <c r="F415" s="23">
        <f>F416</f>
        <v>7</v>
      </c>
      <c r="G415" s="23">
        <f t="shared" si="142"/>
        <v>7</v>
      </c>
      <c r="H415" s="23">
        <f t="shared" si="136"/>
        <v>0</v>
      </c>
      <c r="I415" s="23">
        <f t="shared" si="134"/>
        <v>0</v>
      </c>
      <c r="J415" s="24"/>
    </row>
    <row r="416" spans="1:10" ht="25.5">
      <c r="A416" s="1" t="s">
        <v>153</v>
      </c>
      <c r="B416" s="25"/>
      <c r="C416" s="40">
        <v>95000</v>
      </c>
      <c r="D416" s="35" t="s">
        <v>22</v>
      </c>
      <c r="E416" s="30" t="s">
        <v>150</v>
      </c>
      <c r="F416" s="23">
        <f>F417</f>
        <v>7</v>
      </c>
      <c r="G416" s="23">
        <f t="shared" si="142"/>
        <v>7</v>
      </c>
      <c r="H416" s="23">
        <f t="shared" si="136"/>
        <v>0</v>
      </c>
      <c r="I416" s="23">
        <f t="shared" si="134"/>
        <v>0</v>
      </c>
      <c r="J416" s="24"/>
    </row>
    <row r="417" spans="1:10">
      <c r="A417" s="1" t="s">
        <v>11</v>
      </c>
      <c r="B417" s="25"/>
      <c r="C417" s="40">
        <v>95000</v>
      </c>
      <c r="D417" s="35" t="s">
        <v>22</v>
      </c>
      <c r="E417" s="30" t="s">
        <v>151</v>
      </c>
      <c r="F417" s="32">
        <v>7</v>
      </c>
      <c r="G417" s="32">
        <v>7</v>
      </c>
      <c r="H417" s="23">
        <f t="shared" si="136"/>
        <v>0</v>
      </c>
      <c r="I417" s="23">
        <f t="shared" si="134"/>
        <v>0</v>
      </c>
      <c r="J417" s="24"/>
    </row>
    <row r="418" spans="1:10" s="27" customFormat="1">
      <c r="A418" s="59"/>
      <c r="B418" s="60"/>
      <c r="C418" s="61"/>
      <c r="D418" s="62"/>
      <c r="E418" s="61"/>
      <c r="F418" s="70"/>
      <c r="G418" s="70"/>
      <c r="H418" s="70"/>
      <c r="I418" s="70"/>
      <c r="J418" s="24"/>
    </row>
    <row r="419" spans="1:10" s="27" customFormat="1">
      <c r="A419" s="59"/>
      <c r="B419" s="60"/>
      <c r="C419" s="61"/>
      <c r="D419" s="62"/>
      <c r="E419" s="61"/>
      <c r="F419" s="70"/>
      <c r="G419" s="70"/>
      <c r="H419" s="70"/>
      <c r="I419" s="70"/>
      <c r="J419" s="24"/>
    </row>
    <row r="420" spans="1:10" s="27" customFormat="1">
      <c r="A420" s="59"/>
      <c r="B420" s="60"/>
      <c r="C420" s="61"/>
      <c r="D420" s="62"/>
      <c r="E420" s="61"/>
      <c r="F420" s="70"/>
      <c r="G420" s="70"/>
      <c r="H420" s="70"/>
      <c r="I420" s="70"/>
      <c r="J420" s="24"/>
    </row>
    <row r="423" spans="1:10">
      <c r="A423" s="63" t="s">
        <v>171</v>
      </c>
      <c r="B423" s="27" t="s">
        <v>19</v>
      </c>
      <c r="C423" s="19"/>
      <c r="D423" s="19"/>
      <c r="E423" s="19"/>
      <c r="F423" s="71"/>
      <c r="G423" s="71"/>
      <c r="H423" s="71"/>
      <c r="I423" s="71"/>
      <c r="J423" s="64"/>
    </row>
    <row r="432" spans="1:10">
      <c r="A432" s="65"/>
    </row>
    <row r="435" spans="1:1">
      <c r="A435" s="65"/>
    </row>
    <row r="440" spans="1:1">
      <c r="A440" s="65"/>
    </row>
  </sheetData>
  <autoFilter ref="A8:K417">
    <filterColumn colId="5"/>
  </autoFilter>
  <mergeCells count="4">
    <mergeCell ref="D3:I3"/>
    <mergeCell ref="D2:I2"/>
    <mergeCell ref="D4:I4"/>
    <mergeCell ref="A5:I5"/>
  </mergeCells>
  <phoneticPr fontId="0" type="noConversion"/>
  <pageMargins left="0.54" right="0.15748031496062992" top="0.31496062992125984" bottom="0.31496062992125984" header="0.31496062992125984" footer="0.31496062992125984"/>
  <pageSetup paperSize="9" scale="78" fitToHeight="11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2021-08-04T12:56:28Z</cp:lastPrinted>
  <dcterms:created xsi:type="dcterms:W3CDTF">2014-11-10T14:48:23Z</dcterms:created>
  <dcterms:modified xsi:type="dcterms:W3CDTF">2023-04-03T06:24:32Z</dcterms:modified>
</cp:coreProperties>
</file>