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7440"/>
  </bookViews>
  <sheets>
    <sheet name="Лист1" sheetId="1" r:id="rId1"/>
  </sheets>
  <definedNames>
    <definedName name="_xlnm._FilterDatabase" localSheetId="0" hidden="1">Лист1!$A$8:$J$339</definedName>
    <definedName name="_xlnm.Print_Area" localSheetId="0">Лист1!$A$1:$H$339</definedName>
  </definedNames>
  <calcPr calcId="124519"/>
</workbook>
</file>

<file path=xl/calcChain.xml><?xml version="1.0" encoding="utf-8"?>
<calcChain xmlns="http://schemas.openxmlformats.org/spreadsheetml/2006/main">
  <c r="G88" i="1"/>
  <c r="H88"/>
  <c r="F88"/>
  <c r="F182"/>
  <c r="F278" l="1"/>
  <c r="H63" l="1"/>
  <c r="G63"/>
  <c r="G229" l="1"/>
  <c r="G228" s="1"/>
  <c r="H229"/>
  <c r="H228" s="1"/>
  <c r="F229"/>
  <c r="F228" s="1"/>
  <c r="G217"/>
  <c r="H217"/>
  <c r="F217"/>
  <c r="G206"/>
  <c r="G205" s="1"/>
  <c r="H206"/>
  <c r="H205" s="1"/>
  <c r="G203"/>
  <c r="G202" s="1"/>
  <c r="G201" s="1"/>
  <c r="H203"/>
  <c r="H202" s="1"/>
  <c r="H201" s="1"/>
  <c r="F206"/>
  <c r="F205" s="1"/>
  <c r="F203"/>
  <c r="F202" s="1"/>
  <c r="G191"/>
  <c r="G190" s="1"/>
  <c r="H191"/>
  <c r="H190" s="1"/>
  <c r="F191"/>
  <c r="F190" s="1"/>
  <c r="G166"/>
  <c r="G165" s="1"/>
  <c r="H166"/>
  <c r="H165" s="1"/>
  <c r="G169"/>
  <c r="G168" s="1"/>
  <c r="H169"/>
  <c r="H168" s="1"/>
  <c r="F169"/>
  <c r="F168" s="1"/>
  <c r="F166"/>
  <c r="F165" s="1"/>
  <c r="G162"/>
  <c r="G161" s="1"/>
  <c r="H162"/>
  <c r="H161" s="1"/>
  <c r="F162"/>
  <c r="F161" s="1"/>
  <c r="G138"/>
  <c r="H138"/>
  <c r="F138"/>
  <c r="G107"/>
  <c r="G106" s="1"/>
  <c r="G105" s="1"/>
  <c r="H107"/>
  <c r="H106" s="1"/>
  <c r="H105" s="1"/>
  <c r="F107"/>
  <c r="F106" s="1"/>
  <c r="F105" s="1"/>
  <c r="H103"/>
  <c r="H102" s="1"/>
  <c r="H101" s="1"/>
  <c r="G103"/>
  <c r="G102" s="1"/>
  <c r="G101" s="1"/>
  <c r="F103"/>
  <c r="F102" s="1"/>
  <c r="F101" s="1"/>
  <c r="G91"/>
  <c r="G90" s="1"/>
  <c r="G89" s="1"/>
  <c r="H91"/>
  <c r="H90" s="1"/>
  <c r="H89" s="1"/>
  <c r="F91"/>
  <c r="F90" s="1"/>
  <c r="F89" s="1"/>
  <c r="G23"/>
  <c r="G22" s="1"/>
  <c r="H23"/>
  <c r="H22" s="1"/>
  <c r="F23"/>
  <c r="F22" s="1"/>
  <c r="G16"/>
  <c r="G15" s="1"/>
  <c r="H16"/>
  <c r="H15" s="1"/>
  <c r="F16"/>
  <c r="F15" s="1"/>
  <c r="F164" l="1"/>
  <c r="F201"/>
  <c r="G164"/>
  <c r="H164"/>
  <c r="H199" l="1"/>
  <c r="G199"/>
  <c r="F199"/>
  <c r="H197"/>
  <c r="G197"/>
  <c r="F197"/>
  <c r="F196" l="1"/>
  <c r="H196"/>
  <c r="G196"/>
  <c r="G46" l="1"/>
  <c r="G45" s="1"/>
  <c r="G44" s="1"/>
  <c r="H46"/>
  <c r="H45" s="1"/>
  <c r="H44" s="1"/>
  <c r="F46"/>
  <c r="F45" s="1"/>
  <c r="F44" s="1"/>
  <c r="H216"/>
  <c r="G216"/>
  <c r="F216"/>
  <c r="H214"/>
  <c r="H213" s="1"/>
  <c r="G214"/>
  <c r="G213" s="1"/>
  <c r="F214"/>
  <c r="F213" s="1"/>
  <c r="F212" l="1"/>
  <c r="H212"/>
  <c r="G212"/>
  <c r="G19"/>
  <c r="H19"/>
  <c r="G13"/>
  <c r="G12" s="1"/>
  <c r="H13"/>
  <c r="H12" s="1"/>
  <c r="G226" l="1"/>
  <c r="G225" s="1"/>
  <c r="G224" s="1"/>
  <c r="H226"/>
  <c r="H225" s="1"/>
  <c r="H224" s="1"/>
  <c r="F226"/>
  <c r="F225" s="1"/>
  <c r="F224" s="1"/>
  <c r="G152" l="1"/>
  <c r="G151" s="1"/>
  <c r="G150" s="1"/>
  <c r="H152"/>
  <c r="H151" s="1"/>
  <c r="H150" s="1"/>
  <c r="G273" l="1"/>
  <c r="H273"/>
  <c r="F273"/>
  <c r="F73" l="1"/>
  <c r="F72" s="1"/>
  <c r="G242" l="1"/>
  <c r="G241" s="1"/>
  <c r="G240" s="1"/>
  <c r="H242"/>
  <c r="H241" s="1"/>
  <c r="H240" s="1"/>
  <c r="F242"/>
  <c r="F241" s="1"/>
  <c r="F240" s="1"/>
  <c r="G333" l="1"/>
  <c r="G332" s="1"/>
  <c r="G331" s="1"/>
  <c r="G337"/>
  <c r="G336" s="1"/>
  <c r="G335" s="1"/>
  <c r="H337"/>
  <c r="H336" s="1"/>
  <c r="H335" s="1"/>
  <c r="F337"/>
  <c r="F336" s="1"/>
  <c r="F335" s="1"/>
  <c r="H333"/>
  <c r="H332" s="1"/>
  <c r="H331" s="1"/>
  <c r="F333"/>
  <c r="F332" s="1"/>
  <c r="F331" s="1"/>
  <c r="G329"/>
  <c r="G328" s="1"/>
  <c r="G327" s="1"/>
  <c r="H329"/>
  <c r="H328" s="1"/>
  <c r="H327" s="1"/>
  <c r="F329"/>
  <c r="F328" s="1"/>
  <c r="F327" s="1"/>
  <c r="G325"/>
  <c r="G324" s="1"/>
  <c r="G323" s="1"/>
  <c r="H325"/>
  <c r="H324" s="1"/>
  <c r="H323" s="1"/>
  <c r="F325"/>
  <c r="F324" s="1"/>
  <c r="F323" s="1"/>
  <c r="G321"/>
  <c r="G320" s="1"/>
  <c r="G319" s="1"/>
  <c r="H321"/>
  <c r="H320" s="1"/>
  <c r="H319" s="1"/>
  <c r="F321"/>
  <c r="F320" s="1"/>
  <c r="F319" s="1"/>
  <c r="G317"/>
  <c r="G316" s="1"/>
  <c r="G315" s="1"/>
  <c r="H317"/>
  <c r="H316" s="1"/>
  <c r="H315" s="1"/>
  <c r="F317"/>
  <c r="F316" s="1"/>
  <c r="F315" s="1"/>
  <c r="G313" l="1"/>
  <c r="G312" s="1"/>
  <c r="G311" s="1"/>
  <c r="G310" s="1"/>
  <c r="H313"/>
  <c r="H312" s="1"/>
  <c r="H311" s="1"/>
  <c r="H310" s="1"/>
  <c r="F313"/>
  <c r="F312" s="1"/>
  <c r="F311" s="1"/>
  <c r="F310" s="1"/>
  <c r="G308"/>
  <c r="G307" s="1"/>
  <c r="G306" s="1"/>
  <c r="H308"/>
  <c r="H307" s="1"/>
  <c r="H306" s="1"/>
  <c r="F308"/>
  <c r="F307" s="1"/>
  <c r="F306" s="1"/>
  <c r="G304"/>
  <c r="G303" s="1"/>
  <c r="G302" s="1"/>
  <c r="H304"/>
  <c r="H303" s="1"/>
  <c r="H302" s="1"/>
  <c r="F304"/>
  <c r="F303" s="1"/>
  <c r="F302" s="1"/>
  <c r="G300"/>
  <c r="G299" s="1"/>
  <c r="G298" s="1"/>
  <c r="H300"/>
  <c r="H299" s="1"/>
  <c r="H298" s="1"/>
  <c r="F300"/>
  <c r="F299" s="1"/>
  <c r="F298" s="1"/>
  <c r="G296"/>
  <c r="G295" s="1"/>
  <c r="G294" s="1"/>
  <c r="H296"/>
  <c r="H295" s="1"/>
  <c r="H294" s="1"/>
  <c r="F296"/>
  <c r="F295" s="1"/>
  <c r="F294" s="1"/>
  <c r="G288"/>
  <c r="G287" s="1"/>
  <c r="H288"/>
  <c r="H287" s="1"/>
  <c r="F288"/>
  <c r="F287" s="1"/>
  <c r="G291"/>
  <c r="G290" s="1"/>
  <c r="H291"/>
  <c r="H290" s="1"/>
  <c r="F291"/>
  <c r="F290" s="1"/>
  <c r="G284"/>
  <c r="G283" s="1"/>
  <c r="H284"/>
  <c r="H283" s="1"/>
  <c r="G281"/>
  <c r="G280" s="1"/>
  <c r="H281"/>
  <c r="H280" s="1"/>
  <c r="F281"/>
  <c r="F280" s="1"/>
  <c r="F284"/>
  <c r="F283" s="1"/>
  <c r="G277"/>
  <c r="G276" s="1"/>
  <c r="G275" s="1"/>
  <c r="H277"/>
  <c r="H276" s="1"/>
  <c r="H275" s="1"/>
  <c r="F277"/>
  <c r="F276" s="1"/>
  <c r="F275" s="1"/>
  <c r="G271"/>
  <c r="H271"/>
  <c r="G269"/>
  <c r="H269"/>
  <c r="G267"/>
  <c r="H267"/>
  <c r="F267"/>
  <c r="F269"/>
  <c r="F271"/>
  <c r="G263"/>
  <c r="G262" s="1"/>
  <c r="G261" s="1"/>
  <c r="H263"/>
  <c r="H262" s="1"/>
  <c r="H261" s="1"/>
  <c r="F263"/>
  <c r="F262" s="1"/>
  <c r="F261" s="1"/>
  <c r="G258"/>
  <c r="G257" s="1"/>
  <c r="G256" s="1"/>
  <c r="H258"/>
  <c r="H257" s="1"/>
  <c r="H256" s="1"/>
  <c r="F258"/>
  <c r="F257" s="1"/>
  <c r="F256" s="1"/>
  <c r="G254"/>
  <c r="G253" s="1"/>
  <c r="G252" s="1"/>
  <c r="H254"/>
  <c r="H253" s="1"/>
  <c r="H252" s="1"/>
  <c r="F254"/>
  <c r="F253" s="1"/>
  <c r="F252" s="1"/>
  <c r="G250"/>
  <c r="H250"/>
  <c r="G248"/>
  <c r="H248"/>
  <c r="G246"/>
  <c r="H246"/>
  <c r="H245" s="1"/>
  <c r="H244" s="1"/>
  <c r="F246"/>
  <c r="F248"/>
  <c r="F250"/>
  <c r="G238"/>
  <c r="G237" s="1"/>
  <c r="G236" s="1"/>
  <c r="H238"/>
  <c r="H237" s="1"/>
  <c r="H236" s="1"/>
  <c r="F238"/>
  <c r="F237" s="1"/>
  <c r="F236" s="1"/>
  <c r="G234"/>
  <c r="G233" s="1"/>
  <c r="G232" s="1"/>
  <c r="H234"/>
  <c r="H233" s="1"/>
  <c r="H232" s="1"/>
  <c r="F234"/>
  <c r="F233" s="1"/>
  <c r="F232" s="1"/>
  <c r="G222"/>
  <c r="G221" s="1"/>
  <c r="G220" s="1"/>
  <c r="H222"/>
  <c r="H221" s="1"/>
  <c r="H220" s="1"/>
  <c r="F222"/>
  <c r="F221" s="1"/>
  <c r="F220" s="1"/>
  <c r="G210"/>
  <c r="G209" s="1"/>
  <c r="G208" s="1"/>
  <c r="H210"/>
  <c r="H209" s="1"/>
  <c r="H208" s="1"/>
  <c r="F210"/>
  <c r="F209" s="1"/>
  <c r="F208" s="1"/>
  <c r="G293" l="1"/>
  <c r="F293"/>
  <c r="H266"/>
  <c r="H265" s="1"/>
  <c r="F286"/>
  <c r="H293"/>
  <c r="H286"/>
  <c r="G286"/>
  <c r="G245"/>
  <c r="G244" s="1"/>
  <c r="G266"/>
  <c r="G265" s="1"/>
  <c r="F279"/>
  <c r="F266"/>
  <c r="F265" s="1"/>
  <c r="G279"/>
  <c r="H279"/>
  <c r="F245"/>
  <c r="F244" s="1"/>
  <c r="H260" l="1"/>
  <c r="F260"/>
  <c r="G260"/>
  <c r="G231"/>
  <c r="G219" s="1"/>
  <c r="H231"/>
  <c r="H219" s="1"/>
  <c r="F231"/>
  <c r="F219" s="1"/>
  <c r="G188" l="1"/>
  <c r="G187" s="1"/>
  <c r="H188"/>
  <c r="H187" s="1"/>
  <c r="F188"/>
  <c r="F187" s="1"/>
  <c r="G194"/>
  <c r="G193" s="1"/>
  <c r="H194"/>
  <c r="H193" s="1"/>
  <c r="F194"/>
  <c r="F193" s="1"/>
  <c r="G184"/>
  <c r="G183" s="1"/>
  <c r="H184"/>
  <c r="H183" s="1"/>
  <c r="F184"/>
  <c r="F183" s="1"/>
  <c r="G181"/>
  <c r="G180" s="1"/>
  <c r="H181"/>
  <c r="H180" s="1"/>
  <c r="F181"/>
  <c r="F180" s="1"/>
  <c r="G173"/>
  <c r="G172" s="1"/>
  <c r="H173"/>
  <c r="H172" s="1"/>
  <c r="F173"/>
  <c r="F172" s="1"/>
  <c r="G176"/>
  <c r="G175" s="1"/>
  <c r="H176"/>
  <c r="H175" s="1"/>
  <c r="F176"/>
  <c r="F175" s="1"/>
  <c r="G159"/>
  <c r="G158" s="1"/>
  <c r="H159"/>
  <c r="H158" s="1"/>
  <c r="F159"/>
  <c r="F158" s="1"/>
  <c r="G156"/>
  <c r="G155" s="1"/>
  <c r="H156"/>
  <c r="H155" s="1"/>
  <c r="F156"/>
  <c r="F155" s="1"/>
  <c r="F152"/>
  <c r="F151" s="1"/>
  <c r="F150" s="1"/>
  <c r="G146"/>
  <c r="G145" s="1"/>
  <c r="G144" s="1"/>
  <c r="G143" s="1"/>
  <c r="G142" s="1"/>
  <c r="H146"/>
  <c r="H145" s="1"/>
  <c r="H144" s="1"/>
  <c r="H143" s="1"/>
  <c r="H142" s="1"/>
  <c r="F146"/>
  <c r="F145" s="1"/>
  <c r="F144" s="1"/>
  <c r="F143" s="1"/>
  <c r="F142" s="1"/>
  <c r="G140"/>
  <c r="H140"/>
  <c r="F140"/>
  <c r="G134"/>
  <c r="G133" s="1"/>
  <c r="G132" s="1"/>
  <c r="H134"/>
  <c r="H133" s="1"/>
  <c r="H132" s="1"/>
  <c r="F134"/>
  <c r="F133" s="1"/>
  <c r="F132" s="1"/>
  <c r="H154" l="1"/>
  <c r="F186"/>
  <c r="G186"/>
  <c r="H186"/>
  <c r="F154"/>
  <c r="G154"/>
  <c r="F137"/>
  <c r="F136" s="1"/>
  <c r="H137"/>
  <c r="H136" s="1"/>
  <c r="G137"/>
  <c r="G136" s="1"/>
  <c r="F179"/>
  <c r="F178" s="1"/>
  <c r="H171"/>
  <c r="H149" s="1"/>
  <c r="F171"/>
  <c r="G171"/>
  <c r="G149" s="1"/>
  <c r="G179"/>
  <c r="H179"/>
  <c r="H178" s="1"/>
  <c r="G128"/>
  <c r="H128"/>
  <c r="F128"/>
  <c r="G130"/>
  <c r="H130"/>
  <c r="F130"/>
  <c r="G122"/>
  <c r="H122"/>
  <c r="F122"/>
  <c r="G124"/>
  <c r="H124"/>
  <c r="F124"/>
  <c r="G118"/>
  <c r="G117" s="1"/>
  <c r="H118"/>
  <c r="H117" s="1"/>
  <c r="F118"/>
  <c r="F117" s="1"/>
  <c r="G112"/>
  <c r="H112"/>
  <c r="F112"/>
  <c r="G114"/>
  <c r="H114"/>
  <c r="F114"/>
  <c r="G99"/>
  <c r="G98" s="1"/>
  <c r="G97" s="1"/>
  <c r="H99"/>
  <c r="H98" s="1"/>
  <c r="H97" s="1"/>
  <c r="F99"/>
  <c r="F98" s="1"/>
  <c r="F97" s="1"/>
  <c r="G95"/>
  <c r="G94" s="1"/>
  <c r="G93" s="1"/>
  <c r="H95"/>
  <c r="H94" s="1"/>
  <c r="H93" s="1"/>
  <c r="F95"/>
  <c r="F94" s="1"/>
  <c r="F93" s="1"/>
  <c r="G82"/>
  <c r="H82"/>
  <c r="F82"/>
  <c r="G84"/>
  <c r="H84"/>
  <c r="F84"/>
  <c r="G86"/>
  <c r="H86"/>
  <c r="F86"/>
  <c r="G78"/>
  <c r="G77" s="1"/>
  <c r="G76" s="1"/>
  <c r="H78"/>
  <c r="H77" s="1"/>
  <c r="H76" s="1"/>
  <c r="F78"/>
  <c r="F77" s="1"/>
  <c r="F76" s="1"/>
  <c r="G148" l="1"/>
  <c r="G178"/>
  <c r="F149"/>
  <c r="F148" s="1"/>
  <c r="H148"/>
  <c r="H81"/>
  <c r="H80" s="1"/>
  <c r="H75" s="1"/>
  <c r="F81"/>
  <c r="F80" s="1"/>
  <c r="F75" s="1"/>
  <c r="G81"/>
  <c r="G80" s="1"/>
  <c r="G75" s="1"/>
  <c r="H116"/>
  <c r="G116"/>
  <c r="F116"/>
  <c r="F111"/>
  <c r="F110" s="1"/>
  <c r="G111"/>
  <c r="G110" s="1"/>
  <c r="H121"/>
  <c r="H120" s="1"/>
  <c r="F121"/>
  <c r="F120" s="1"/>
  <c r="G121"/>
  <c r="G120" s="1"/>
  <c r="H127"/>
  <c r="H126" s="1"/>
  <c r="F127"/>
  <c r="F126" s="1"/>
  <c r="G127"/>
  <c r="G126" s="1"/>
  <c r="H111"/>
  <c r="H110" s="1"/>
  <c r="G70"/>
  <c r="G69" s="1"/>
  <c r="H70"/>
  <c r="H69" s="1"/>
  <c r="F70"/>
  <c r="F69" s="1"/>
  <c r="G73"/>
  <c r="G72" s="1"/>
  <c r="H73"/>
  <c r="H72" s="1"/>
  <c r="G66"/>
  <c r="G65" s="1"/>
  <c r="H66"/>
  <c r="H65" s="1"/>
  <c r="F66"/>
  <c r="F65" s="1"/>
  <c r="G62"/>
  <c r="H62"/>
  <c r="G60"/>
  <c r="H60"/>
  <c r="H59" s="1"/>
  <c r="F62"/>
  <c r="F60"/>
  <c r="G57"/>
  <c r="G56" s="1"/>
  <c r="H57"/>
  <c r="H56" s="1"/>
  <c r="F57"/>
  <c r="F56" s="1"/>
  <c r="G51"/>
  <c r="H51"/>
  <c r="G53"/>
  <c r="H53"/>
  <c r="F53"/>
  <c r="F51"/>
  <c r="G42"/>
  <c r="G41" s="1"/>
  <c r="G40" s="1"/>
  <c r="H42"/>
  <c r="H41" s="1"/>
  <c r="H40" s="1"/>
  <c r="F42"/>
  <c r="F41" s="1"/>
  <c r="F40" s="1"/>
  <c r="G38"/>
  <c r="G37" s="1"/>
  <c r="G36" s="1"/>
  <c r="H38"/>
  <c r="H37" s="1"/>
  <c r="H36" s="1"/>
  <c r="F38"/>
  <c r="F37" s="1"/>
  <c r="F36" s="1"/>
  <c r="G59" l="1"/>
  <c r="G55" s="1"/>
  <c r="H109"/>
  <c r="F109"/>
  <c r="G109"/>
  <c r="G64"/>
  <c r="H64"/>
  <c r="F64"/>
  <c r="H55"/>
  <c r="H50"/>
  <c r="H49" s="1"/>
  <c r="F50"/>
  <c r="F49" s="1"/>
  <c r="G68"/>
  <c r="H68"/>
  <c r="F68"/>
  <c r="G50"/>
  <c r="G49" s="1"/>
  <c r="F59"/>
  <c r="F55" s="1"/>
  <c r="G34"/>
  <c r="G33" s="1"/>
  <c r="H34"/>
  <c r="H33" s="1"/>
  <c r="F34"/>
  <c r="F33" s="1"/>
  <c r="G31"/>
  <c r="H31"/>
  <c r="H30" s="1"/>
  <c r="F31"/>
  <c r="G27"/>
  <c r="H27"/>
  <c r="F27"/>
  <c r="G25"/>
  <c r="H25"/>
  <c r="F25"/>
  <c r="F19"/>
  <c r="F48" l="1"/>
  <c r="G48"/>
  <c r="H48"/>
  <c r="G18"/>
  <c r="F18"/>
  <c r="H18"/>
  <c r="H11" s="1"/>
  <c r="F30"/>
  <c r="F29" s="1"/>
  <c r="G30"/>
  <c r="G29" s="1"/>
  <c r="H29"/>
  <c r="G11"/>
  <c r="F13"/>
  <c r="F12" s="1"/>
  <c r="F11" s="1"/>
  <c r="G10" l="1"/>
  <c r="H10"/>
  <c r="H9" s="1"/>
  <c r="F10" l="1"/>
  <c r="F9" s="1"/>
  <c r="G9"/>
</calcChain>
</file>

<file path=xl/comments1.xml><?xml version="1.0" encoding="utf-8"?>
<comments xmlns="http://schemas.openxmlformats.org/spreadsheetml/2006/main">
  <authors>
    <author>пользователь</author>
  </authors>
  <commentList>
    <comment ref="E304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пользователь:</t>
        </r>
        <r>
          <rPr>
            <sz val="8"/>
            <color indexed="81"/>
            <rFont val="Tahoma"/>
            <family val="2"/>
            <charset val="204"/>
          </rPr>
          <t xml:space="preserve">
это 612 ДЮСШ</t>
        </r>
      </text>
    </comment>
  </commentList>
</comments>
</file>

<file path=xl/sharedStrings.xml><?xml version="1.0" encoding="utf-8"?>
<sst xmlns="http://schemas.openxmlformats.org/spreadsheetml/2006/main" count="804" uniqueCount="219">
  <si>
    <t>Наименование</t>
  </si>
  <si>
    <t>ЦСР</t>
  </si>
  <si>
    <t>ВР</t>
  </si>
  <si>
    <t>тыс. рублей</t>
  </si>
  <si>
    <t>ВСЕГО</t>
  </si>
  <si>
    <t>Библиотечное обслуживание населения, комплектование и обеспечение сохранности библиотечных фондов</t>
  </si>
  <si>
    <t>Организация работы клубных формирований</t>
  </si>
  <si>
    <t>Организация уличного освещения</t>
  </si>
  <si>
    <t>Реализация полномочий в сфере молодёжной политики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</si>
  <si>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</si>
  <si>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</si>
  <si>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</si>
  <si>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</si>
  <si>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Обеспечение функционирования органов местного самоуправления</t>
  </si>
  <si>
    <t>Обеспечение исполнения отдельных государственных полномочий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</si>
  <si>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</si>
  <si>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</si>
  <si>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Организация питания обучающихся</t>
  </si>
  <si>
    <t>Присмотр и уход за детьми дошкольного возраста</t>
  </si>
  <si>
    <t>00000</t>
  </si>
  <si>
    <t>Участие в областных олимпиадах, соревнованиях и конкурсах в сфере образования</t>
  </si>
  <si>
    <t>09710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</si>
  <si>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</si>
  <si>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</si>
  <si>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</si>
  <si>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</si>
  <si>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</si>
  <si>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</si>
  <si>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</si>
  <si>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</si>
  <si>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Код целевой статьи</t>
  </si>
  <si>
    <t>Организация и проведение городских культурно-массовых мероприятий</t>
  </si>
  <si>
    <t>99990</t>
  </si>
  <si>
    <t>S7200</t>
  </si>
  <si>
    <t>Програм- мная статья</t>
  </si>
  <si>
    <t>направ-ление расходов</t>
  </si>
  <si>
    <t>Функционирование МКУ "Редакция газеты Шиханские новости"</t>
  </si>
  <si>
    <t>Проект</t>
  </si>
  <si>
    <t>Исполнение переданных государственных полномочий по исполнению функций комиссий по делам несовершеннолетних и защите их прав</t>
  </si>
  <si>
    <t>Замена светильников уличного освещения</t>
  </si>
  <si>
    <t>Организация городских физкультурно-массовых спортивных мероприятий, участия в областных физкультурно-массовых спортивных мероприятиях</t>
  </si>
  <si>
    <t>7Г000</t>
  </si>
  <si>
    <t>Реализация основных общеобразовательных программ начального общего, основного общего и среднего общего образования</t>
  </si>
  <si>
    <t>Перевозка обучающихся при подготовке и проведении ГИА</t>
  </si>
  <si>
    <t>Городские мероприятия в сфере образования</t>
  </si>
  <si>
    <t>от _________ г. № ________</t>
  </si>
  <si>
    <t>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</t>
  </si>
  <si>
    <t>Организация конкурса "Мой дом, мой двор"</t>
  </si>
  <si>
    <t>Условно утверждаемые расходы</t>
  </si>
  <si>
    <t>240</t>
  </si>
  <si>
    <t>7Г004</t>
  </si>
  <si>
    <t>7Г007</t>
  </si>
  <si>
    <t>7Г008</t>
  </si>
  <si>
    <t>Всероссийский конкурс проектов создание комфортной городской среды среди малых городов</t>
  </si>
  <si>
    <t>Подготовка и проведение экспертизы проектной сметной документации</t>
  </si>
  <si>
    <t>Обеспечение сохранения достигнутых показателей повышения оплаты труда отдельных категорий работников бюджетной сферы</t>
  </si>
  <si>
    <t>S2500</t>
  </si>
  <si>
    <t>7Г009</t>
  </si>
  <si>
    <t>Строительный контроль по благоустройству дворовых и общественных территорий</t>
  </si>
  <si>
    <t>к решению Собрания депутатов города Шиханы</t>
  </si>
  <si>
    <t>Содержание и обеспечение деятельности МКУ «УПРАВЛЕНИЕ ПО ДЕЛАМ ГО И ЧС"</t>
  </si>
  <si>
    <t>Функционирование МКУ «Управление образования, культуры и спорта»</t>
  </si>
  <si>
    <t>Обеспечение функционирования МКУ «УГХ»</t>
  </si>
  <si>
    <t>Благоустройство территории муниципального образования города Шиханы</t>
  </si>
  <si>
    <t>100</t>
  </si>
  <si>
    <t>120</t>
  </si>
  <si>
    <t>Основное мероприятие "Обеспечение функционирования органов местного самоуправления"</t>
  </si>
  <si>
    <t>Расходы на обеспечение деятельности главы муниципального образования город Шиханы и заместителей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</si>
  <si>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</si>
  <si>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</si>
  <si>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зн</t>
  </si>
  <si>
    <t>110</t>
  </si>
  <si>
    <t>Расходы на выплаты персоналу казенных учреждений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</si>
  <si>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</si>
  <si>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</si>
  <si>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</si>
  <si>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</si>
  <si>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</si>
  <si>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</si>
  <si>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</si>
  <si>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</si>
  <si>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первичного воинского учета на территориях, где отсутствуют военные комиссариаты</t>
  </si>
  <si>
    <t>Основное мероприятие "Обеспечение деятельности Государственной автоматизированной системы «Выборы»"</t>
  </si>
  <si>
    <t>300</t>
  </si>
  <si>
    <t>310</t>
  </si>
  <si>
    <t>Основное мероприятие "Доплата к пенсии за муниципальный стаж"</t>
  </si>
  <si>
    <t>Социальное обеспечение и иные выплаты населению</t>
  </si>
  <si>
    <t>Публичные нормативные социальные выплаты гражданам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</si>
  <si>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</si>
  <si>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</si>
  <si>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</si>
  <si>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</si>
  <si>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</si>
  <si>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</si>
  <si>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</si>
  <si>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</si>
  <si>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</si>
  <si>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810</t>
  </si>
  <si>
    <t>Основное мероприятие "Содержание и обеспечение деятельности МКУ "УПРАВЛЕНИЕ ПО ДЕЛАМ ГО И ЧС""</t>
  </si>
  <si>
    <t>Основное мероприятие "Оплата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домах"</t>
  </si>
  <si>
    <t>Основное мероприятие "Оплата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МКД"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</si>
  <si>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</si>
  <si>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 xml:space="preserve">Основное мероприятие "Благоустройство территории муниципального образования города Шиханы" </t>
  </si>
  <si>
    <t>Основное мероприятие "Обеспечение функционирования МКУ «УГХ»"</t>
  </si>
  <si>
    <t>Основное мероприятие "Организация уличного освещения"</t>
  </si>
  <si>
    <t>Основное мероприятие "Организация конкурса "Мой дом, мой двор""</t>
  </si>
  <si>
    <t>Основное мероприятие "Проведение дератизационных мероприятий"</t>
  </si>
  <si>
    <t>Проведение дератизационных мероприятий</t>
  </si>
  <si>
    <t>Основное мероприятие "Замена светильников уличного освещения"</t>
  </si>
  <si>
    <t>Основное мероприятие "Реализация основных общеобразовательных программ дошкольного образования"</t>
  </si>
  <si>
    <t>Финансовое обеспечение образовательной деятельности муниципальных дошкольных образовательных организаций</t>
  </si>
  <si>
    <t>Расходы на обеспечение деятельности(оказание услуг) бюджетных учреждений</t>
  </si>
  <si>
    <t>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</si>
  <si>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Основное мероприятие "Осуществление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образования"</t>
  </si>
  <si>
    <t>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</si>
  <si>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</si>
  <si>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Финансовое обеспечение образовательной деятельности муниципальных общеобразовательных учреждений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</si>
  <si>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</si>
  <si>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(за счет средств местного бюджета)</t>
  </si>
  <si>
    <t>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</si>
  <si>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Основное мероприятие "Перевозка обучающихся при подготовке и проведении ГИА"</t>
  </si>
  <si>
    <t>Основное мероприятие "Реализация дополнительных общеразвивающих и предпрофессиональных программ"</t>
  </si>
  <si>
    <t>Реализация дополнительных общеразвивающих и предпрофессиональных программ спортивной направленности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</si>
  <si>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спортивной направленности)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</si>
  <si>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спортивной направленности) за счет средств местного бюджета</t>
  </si>
  <si>
    <t>Основное мероприятие "Обеспечение сохранения достигнутых показателей повышения оплаты труда отдельных категорий работников бюджетной сферы"</t>
  </si>
  <si>
    <t>Основное мероприятие "Функционирование МКУ «Управление образования, культуры и спорта»"</t>
  </si>
  <si>
    <t>Основное мероприятие "Участие в областных олимпиадах, соревнованиях и конкурсах в сфере образования"</t>
  </si>
  <si>
    <t>Основное мероприятие "Городские мероприятия в сфере образования"</t>
  </si>
  <si>
    <t>Основное мероприятие "Библиотечное обслуживание населения, комплектование и обеспечение сохранности библиотечных фондов"</t>
  </si>
  <si>
    <t>Основное мероприятие "Функционирование МКУ "Редакция газеты Шиханские новости""</t>
  </si>
  <si>
    <t>Основное мероприятие "Организация работы клубных формирований"</t>
  </si>
  <si>
    <t>Организация городских культурно-массовых мероприятий</t>
  </si>
  <si>
    <t>Проведение городских культурно-массовых мероприятий</t>
  </si>
  <si>
    <t xml:space="preserve">Предоставление субсидий бюджетным, автономным учреждениям и иным некоммерческим организациям
</t>
  </si>
  <si>
    <t>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</si>
  <si>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Основное мероприятие "Реализация полномочий в сфере молодёжной политики"</t>
  </si>
  <si>
    <t>Основное мероприятие "Организация городских физкультурно-массовых спортивных мероприятий, участия в областных физкультурно-массовых спортивных мероприятиях"</t>
  </si>
  <si>
    <t>Основное мероприятие "Содержание хоккейной коробки и катка"</t>
  </si>
  <si>
    <t>Содержание хоккейной коробки и катка</t>
  </si>
  <si>
    <t>Основное мероприятие "Всероссийский конкурс проектов создание комфортной городской среды среди малых городов"</t>
  </si>
  <si>
    <t>Основное мероприятие "Подготовка и проведение экспертизы проектной сметной документации"</t>
  </si>
  <si>
    <t>Основное мероприятие "Реализация проектов развития муниципальных образований области, основанных на местных инициативах"</t>
  </si>
  <si>
    <t>Основное мероприятие "Строительный контроль по благоустройству дворовых и общественных территорий"</t>
  </si>
  <si>
    <t>Внепрограммные мероприятия</t>
  </si>
  <si>
    <t>870</t>
  </si>
  <si>
    <t>Средства резервных фондов</t>
  </si>
  <si>
    <t>Резервный фонд администрации муниципального образования города Шиханы</t>
  </si>
  <si>
    <t>Резервные средства</t>
  </si>
  <si>
    <t>700</t>
  </si>
  <si>
    <t>730</t>
  </si>
  <si>
    <t>Основное мероприятие "Обслуживание муниципального долга"</t>
  </si>
  <si>
    <t>Обслуживание государственного (муниципального) долга</t>
  </si>
  <si>
    <t>Развитие муниципального управления и централизация в муниципальном образовании города Шиханы</t>
  </si>
  <si>
    <t>Социальная поддержка граждан в в муниципальном образовании города Шиханы</t>
  </si>
  <si>
    <t>Защита населения и территории муниципального образования города Шиханы от чрезвычайных ситуаций природного и техногенного характера</t>
  </si>
  <si>
    <t xml:space="preserve">Развитие экономики, поддержка предпринимательства  и управление муниципальным имуществом муниципального образования города Шиханы </t>
  </si>
  <si>
    <t xml:space="preserve">Обеспечение населения доступным жильем и   жилищно-коммунальными услугами, благоустройство территории муниципального образования города Шиханы </t>
  </si>
  <si>
    <t xml:space="preserve">Энергосбережение и повышение энергетической эффективности на территории муниципального образования города Шиханы </t>
  </si>
  <si>
    <t xml:space="preserve">Развитие образования в муниципальном образовании города Шиханы </t>
  </si>
  <si>
    <t>Подпрограмма «Развитие системы дошкольного образования в муниципальном образовании города Шиханы»</t>
  </si>
  <si>
    <t>Подпрограмма «Развитие системы общего образования в муниципальном образовании города Шиханы»</t>
  </si>
  <si>
    <t>Подпрограмма «Развитие системы дополнительного образования в муниципальном образовании города Шиханы»</t>
  </si>
  <si>
    <t>Развитие культуры и средств массовой информации в муниципальном образовании города Шиханы</t>
  </si>
  <si>
    <t>Развитие физической культуры, спорта и молодежной политики в муниципальном образовании города Шиханы</t>
  </si>
  <si>
    <t>Формирование комфортной городской среды на территории муниципального образования города Шиханы</t>
  </si>
  <si>
    <t xml:space="preserve">Ведомственная целевая программа "Доступная среда муниципального образования города Шиханы" </t>
  </si>
  <si>
    <t>Основное мероприятие "Ведомственная целевая программа "Доступная среда муниципального образования города Шиханы" "</t>
  </si>
  <si>
    <t>Основное мероприятие "Ведомственная целевая программа "Профилактика терроризма и экстремизма в муниципальном образовании города Шиханы""</t>
  </si>
  <si>
    <t xml:space="preserve">Ведомственная целевая программа "Профилактика терроризма и экстремизма в муниципальном образовании города Шиханы Саратовской области"
</t>
  </si>
  <si>
    <t>Основное мероприятие "Ведомственная целевая программа "Повышение безопасности дорожного движения в муниципальном образовании города Шиханы""</t>
  </si>
  <si>
    <t>Основное мероприятие "Ведомственная целевая программа "Организация отдыха, оздоровления и занятости детей в муниципальном образовании города Шиханы""</t>
  </si>
  <si>
    <t>Ведомственная целевая программа "Организация отдыха, оздоровления и занятости детей в муниципальном образовании города Шиханы"</t>
  </si>
  <si>
    <t>Основное мероприятие "Обеспечение персонифицированного финансирования дополнительного образования детей"</t>
  </si>
  <si>
    <t>Обеспечение персонифицированного финансирования дополнительного образования детей</t>
  </si>
  <si>
    <t>00593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</si>
  <si>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</si>
  <si>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</si>
  <si>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77130</t>
  </si>
  <si>
    <t>78600</t>
  </si>
  <si>
    <t>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</si>
  <si>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S2111</t>
  </si>
  <si>
    <t>Основное мероприятие "Укрепление материально-технической базы учреждений дополнительного образования"</t>
  </si>
  <si>
    <t>Иные межбюджетные трансферты за счет средств, выделяемых из резервного фонда Правительства Саратовской области на укрепление материально-технической базы муниципальных образовантельных организаций</t>
  </si>
  <si>
    <t>Реализация инициативных проектов за счет средств местного бюджета, за исключением инициативных платежей( Благоустройство общественной территории в районе д.№1 по ул. Молодежная)</t>
  </si>
  <si>
    <t>2023год</t>
  </si>
  <si>
    <t xml:space="preserve"> Приложение № 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</si>
  <si>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</si>
  <si>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 xml:space="preserve">Развитие муниципальной службы в администрации муниципального образования города Шиханы </t>
  </si>
  <si>
    <t>Основное мероприятие "развитие муниципальной службы в администрации муниципального образования города Шиханы"</t>
  </si>
  <si>
    <t>79Г040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</si>
  <si>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г. Шиханы на 2023 год и на плановый период 2024 и 2025 годов</t>
  </si>
  <si>
    <t>2024год</t>
  </si>
  <si>
    <t>2025 год</t>
  </si>
  <si>
    <t>02101</t>
  </si>
  <si>
    <t>Погашение просроченной кредиторской задолженности</t>
  </si>
  <si>
    <t>02201</t>
  </si>
  <si>
    <t>Основное мероприятие "Оценка рыночной стоимости имущества и размера арендной платы муниципального имущества, уплата налогов  в отношении  муниципального имущества"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</si>
  <si>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</si>
  <si>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Основное мероприятие "Выполнение работ по технической инвентаризации (оформление технических планов и кадастровых паспортов объектов капитального строительства)"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</si>
  <si>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</si>
  <si>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Основное мероприятие "Выполнение межевых, геодезических и кадастровых работ  (земельные участки)"</t>
  </si>
  <si>
    <t xml:space="preserve">Выполнение межевых, геодезических и кадастровых работ  (земельные участки) </t>
  </si>
  <si>
    <t>Организация питания детей</t>
  </si>
  <si>
    <t>Основное мероприятие "Укрепление материально-технической базы учреждений дошкольного образования"</t>
  </si>
  <si>
    <t>Укрепление материально-технической базы учреждений дошкольного образования</t>
  </si>
  <si>
    <t>Укрепление материально-технической базы  дошкольной образовательной организации</t>
  </si>
  <si>
    <t>79Г40</t>
  </si>
  <si>
    <t>Компенсация стоимости горячего питания родителям (законным представителям) обучающихся по образовательным программам начального общего образования на дому детей 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</t>
  </si>
  <si>
    <t>Основное мероприятие "Проведение капитального и текущего ремонта муниципальных образовательных организаций"</t>
  </si>
  <si>
    <t>Проведение капитального и текущего ремонта муниципальных образовательных организаций</t>
  </si>
  <si>
    <t>Проведение капитального и текущего ремонта муниципальных образовательных организаций( за счет средств местного бюджета)</t>
  </si>
  <si>
    <t>72Г00</t>
  </si>
  <si>
    <t>S2Г00</t>
  </si>
  <si>
    <t>Основное мероприятие "Укрепление материально-технической базы учреждений общего образования"</t>
  </si>
  <si>
    <t xml:space="preserve">Укрепление материально-технической базы общеобразовательных учреждений </t>
  </si>
  <si>
    <t>Укрепление материально-технической базы общеобразовательной организации</t>
  </si>
  <si>
    <t>69100</t>
  </si>
  <si>
    <t>Укрепление материально-технической базы учреждений дополнительного образования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</si>
</sst>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\ _₽"/>
  </numFmts>
  <fonts count="14">
    <font>
      <sz val="11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7">
    <xf numFmtId="0" fontId="0" fillId="0" borderId="0" xfId="0"/>
    <xf numFmtId="0" fontId="4" fillId="2" borderId="0" xfId="0" applyFont="1" applyFill="1"/>
    <xf numFmtId="164" fontId="4" fillId="2" borderId="0" xfId="0" applyNumberFormat="1" applyFont="1" applyFill="1"/>
    <xf numFmtId="0" fontId="5" fillId="2" borderId="0" xfId="0" applyFont="1" applyFill="1" applyAlignment="1"/>
    <xf numFmtId="0" fontId="6" fillId="2" borderId="0" xfId="0" applyFont="1" applyFill="1" applyAlignment="1"/>
    <xf numFmtId="0" fontId="8" fillId="2" borderId="0" xfId="0" applyFont="1" applyFill="1" applyAlignment="1">
      <alignment horizontal="center" wrapText="1"/>
    </xf>
    <xf numFmtId="164" fontId="4" fillId="2" borderId="0" xfId="0" applyNumberFormat="1" applyFont="1" applyFill="1" applyAlignment="1">
      <alignment horizontal="right"/>
    </xf>
    <xf numFmtId="164" fontId="4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vertical="center"/>
    </xf>
    <xf numFmtId="164" fontId="8" fillId="2" borderId="0" xfId="0" applyNumberFormat="1" applyFont="1" applyFill="1"/>
    <xf numFmtId="0" fontId="8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164" fontId="8" fillId="3" borderId="0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10" fillId="0" borderId="3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/>
    <xf numFmtId="0" fontId="12" fillId="0" borderId="0" xfId="0" applyFont="1" applyFill="1"/>
    <xf numFmtId="165" fontId="7" fillId="2" borderId="0" xfId="0" applyNumberFormat="1" applyFont="1" applyFill="1"/>
    <xf numFmtId="49" fontId="10" fillId="0" borderId="1" xfId="1" applyNumberFormat="1" applyFont="1" applyFill="1" applyBorder="1" applyAlignment="1">
      <alignment horizontal="left" vertical="center" wrapText="1"/>
    </xf>
    <xf numFmtId="165" fontId="4" fillId="2" borderId="0" xfId="0" applyNumberFormat="1" applyFont="1" applyFill="1"/>
    <xf numFmtId="165" fontId="7" fillId="2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164" fontId="10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13" fillId="5" borderId="1" xfId="0" applyNumberFormat="1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164" fontId="7" fillId="2" borderId="2" xfId="0" applyNumberFormat="1" applyFont="1" applyFill="1" applyBorder="1" applyAlignment="1">
      <alignment horizontal="center" wrapText="1"/>
    </xf>
    <xf numFmtId="164" fontId="7" fillId="2" borderId="3" xfId="0" applyNumberFormat="1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164" fontId="4" fillId="2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2"/>
  <sheetViews>
    <sheetView tabSelected="1" view="pageBreakPreview" topLeftCell="A88" zoomScale="112" zoomScaleSheetLayoutView="112" workbookViewId="0">
      <selection activeCell="G90" sqref="G90"/>
    </sheetView>
  </sheetViews>
  <sheetFormatPr defaultRowHeight="12.75"/>
  <cols>
    <col min="1" max="1" width="47.28515625" style="56" customWidth="1"/>
    <col min="2" max="2" width="9.28515625" style="1" hidden="1" customWidth="1"/>
    <col min="3" max="3" width="7.85546875" style="1" customWidth="1"/>
    <col min="4" max="4" width="7.5703125" style="1" customWidth="1"/>
    <col min="5" max="5" width="5.28515625" style="1" customWidth="1"/>
    <col min="6" max="6" width="11.7109375" style="2" customWidth="1"/>
    <col min="7" max="7" width="11.5703125" style="2" customWidth="1"/>
    <col min="8" max="9" width="12.7109375" style="2" customWidth="1"/>
    <col min="10" max="10" width="12.28515625" style="64" bestFit="1" customWidth="1"/>
    <col min="11" max="16384" width="9.140625" style="1"/>
  </cols>
  <sheetData>
    <row r="1" spans="1:10">
      <c r="A1" s="56" t="s">
        <v>37</v>
      </c>
    </row>
    <row r="2" spans="1:10" ht="13.5">
      <c r="A2" s="57"/>
      <c r="B2" s="3"/>
      <c r="C2" s="3"/>
      <c r="D2" s="3"/>
      <c r="E2" s="3"/>
      <c r="F2" s="76" t="s">
        <v>186</v>
      </c>
      <c r="G2" s="76"/>
      <c r="H2" s="76"/>
      <c r="I2" s="32"/>
    </row>
    <row r="3" spans="1:10" ht="36" customHeight="1">
      <c r="A3" s="58"/>
      <c r="B3" s="4"/>
      <c r="C3" s="4"/>
      <c r="D3" s="4"/>
      <c r="E3" s="4"/>
      <c r="F3" s="77" t="s">
        <v>59</v>
      </c>
      <c r="G3" s="77"/>
      <c r="H3" s="77"/>
      <c r="I3" s="5"/>
    </row>
    <row r="4" spans="1:10">
      <c r="A4" s="58"/>
      <c r="B4" s="4"/>
      <c r="C4" s="4"/>
      <c r="D4" s="4"/>
      <c r="E4" s="4"/>
      <c r="F4" s="78" t="s">
        <v>45</v>
      </c>
      <c r="G4" s="78"/>
      <c r="H4" s="78"/>
      <c r="I4" s="32"/>
    </row>
    <row r="5" spans="1:10" ht="47.25" customHeight="1">
      <c r="A5" s="81" t="s">
        <v>191</v>
      </c>
      <c r="B5" s="81"/>
      <c r="C5" s="81"/>
      <c r="D5" s="81"/>
      <c r="E5" s="81"/>
      <c r="F5" s="81"/>
      <c r="G5" s="81"/>
      <c r="H5" s="81"/>
      <c r="I5" s="5"/>
    </row>
    <row r="6" spans="1:10">
      <c r="C6" s="83"/>
      <c r="D6" s="83"/>
      <c r="F6" s="6"/>
      <c r="G6" s="82" t="s">
        <v>3</v>
      </c>
      <c r="H6" s="82"/>
      <c r="I6" s="7"/>
    </row>
    <row r="7" spans="1:10">
      <c r="A7" s="84" t="s">
        <v>0</v>
      </c>
      <c r="B7" s="86" t="s">
        <v>1</v>
      </c>
      <c r="C7" s="85" t="s">
        <v>30</v>
      </c>
      <c r="D7" s="85"/>
      <c r="E7" s="86" t="s">
        <v>2</v>
      </c>
      <c r="F7" s="79" t="s">
        <v>185</v>
      </c>
      <c r="G7" s="79" t="s">
        <v>192</v>
      </c>
      <c r="H7" s="79" t="s">
        <v>193</v>
      </c>
      <c r="I7" s="8"/>
    </row>
    <row r="8" spans="1:10" s="10" customFormat="1" ht="51">
      <c r="A8" s="84"/>
      <c r="B8" s="86"/>
      <c r="C8" s="9" t="s">
        <v>34</v>
      </c>
      <c r="D8" s="9" t="s">
        <v>35</v>
      </c>
      <c r="E8" s="86"/>
      <c r="F8" s="80"/>
      <c r="G8" s="80"/>
      <c r="H8" s="80"/>
      <c r="I8" s="8"/>
      <c r="J8" s="65"/>
    </row>
    <row r="9" spans="1:10" s="10" customFormat="1">
      <c r="A9" s="39" t="s">
        <v>4</v>
      </c>
      <c r="B9" s="11"/>
      <c r="C9" s="11"/>
      <c r="D9" s="11"/>
      <c r="E9" s="11"/>
      <c r="F9" s="48">
        <f>F10+F48+F75+F88+F109+F142+F148+F260+F293+F310+F327+F331+F335</f>
        <v>175789.6</v>
      </c>
      <c r="G9" s="48">
        <f>G10+G48+G75+G88+G109+G142+G148+G260+G293+G310+G327+G331+G335+G339</f>
        <v>155165.6</v>
      </c>
      <c r="H9" s="48">
        <f>H10+H48+H75+H88+H109+H142+H148+H260+H293+H310+H327+H331+H335+H339</f>
        <v>156720.29999999999</v>
      </c>
      <c r="I9" s="12"/>
      <c r="J9" s="65"/>
    </row>
    <row r="10" spans="1:10" s="15" customFormat="1" ht="46.5" customHeight="1">
      <c r="A10" s="39" t="s">
        <v>153</v>
      </c>
      <c r="B10" s="13">
        <v>7100000</v>
      </c>
      <c r="C10" s="11">
        <v>71000</v>
      </c>
      <c r="D10" s="14" t="s">
        <v>19</v>
      </c>
      <c r="E10" s="11"/>
      <c r="F10" s="48">
        <f>F11+F29+F36+F40+F44</f>
        <v>44227.5</v>
      </c>
      <c r="G10" s="48">
        <f>G11+G29+G36+G40+G44</f>
        <v>40900.300000000003</v>
      </c>
      <c r="H10" s="48">
        <f>H11+H29+H36+H40+H44</f>
        <v>41683.199999999997</v>
      </c>
      <c r="I10" s="12"/>
      <c r="J10" s="62"/>
    </row>
    <row r="11" spans="1:10" s="15" customFormat="1" ht="25.5">
      <c r="A11" s="38" t="s">
        <v>66</v>
      </c>
      <c r="B11" s="13"/>
      <c r="C11" s="16">
        <v>71001</v>
      </c>
      <c r="D11" s="17" t="s">
        <v>19</v>
      </c>
      <c r="E11" s="11"/>
      <c r="F11" s="49">
        <f>F12+F18</f>
        <v>42186.8</v>
      </c>
      <c r="G11" s="49">
        <f>G12+G18</f>
        <v>38777.600000000006</v>
      </c>
      <c r="H11" s="49">
        <f>H12+H18</f>
        <v>39473.9</v>
      </c>
      <c r="I11" s="12"/>
      <c r="J11" s="62"/>
    </row>
    <row r="12" spans="1:10" s="15" customFormat="1" ht="38.25">
      <c r="A12" s="34" t="s">
        <v>67</v>
      </c>
      <c r="B12" s="13"/>
      <c r="C12" s="16">
        <v>71001</v>
      </c>
      <c r="D12" s="17" t="s">
        <v>24</v>
      </c>
      <c r="E12" s="11"/>
      <c r="F12" s="49">
        <f>F13+F15</f>
        <v>3765.3</v>
      </c>
      <c r="G12" s="49">
        <f t="shared" ref="G12:H12" si="0">G13+G15</f>
        <v>3800.4</v>
      </c>
      <c r="H12" s="49">
        <f t="shared" si="0"/>
        <v>3951.7</v>
      </c>
      <c r="I12" s="12"/>
      <c r="J12" s="62"/>
    </row>
    <row r="13" spans="1:10" s="15" customFormat="1" ht="63.75">
      <c r="A13" s="34" t="s">
        <v>68</v>
      </c>
      <c r="B13" s="13"/>
      <c r="C13" s="16">
        <v>71001</v>
      </c>
      <c r="D13" s="17" t="s">
        <v>24</v>
      </c>
      <c r="E13" s="18" t="s">
        <v>64</v>
      </c>
      <c r="F13" s="49">
        <f t="shared" ref="F13:H13" si="1">F14</f>
        <v>3598.5</v>
      </c>
      <c r="G13" s="49">
        <f t="shared" si="1"/>
        <v>3800.4</v>
      </c>
      <c r="H13" s="49">
        <f t="shared" si="1"/>
        <v>3951.7</v>
      </c>
      <c r="I13" s="12"/>
      <c r="J13" s="62"/>
    </row>
    <row r="14" spans="1:10" s="15" customFormat="1" ht="25.5">
      <c r="A14" s="34" t="s">
        <v>69</v>
      </c>
      <c r="B14" s="36"/>
      <c r="C14" s="16">
        <v>71001</v>
      </c>
      <c r="D14" s="17" t="s">
        <v>24</v>
      </c>
      <c r="E14" s="18" t="s">
        <v>65</v>
      </c>
      <c r="F14" s="47">
        <v>3598.5</v>
      </c>
      <c r="G14" s="47">
        <v>3800.4</v>
      </c>
      <c r="H14" s="47">
        <v>3951.7</v>
      </c>
      <c r="I14" s="12" t="s">
        <v>70</v>
      </c>
      <c r="J14" s="62"/>
    </row>
    <row r="15" spans="1:10" s="15" customFormat="1">
      <c r="A15" s="34" t="s">
        <v>195</v>
      </c>
      <c r="B15" s="36"/>
      <c r="C15" s="16">
        <v>71001</v>
      </c>
      <c r="D15" s="17" t="s">
        <v>194</v>
      </c>
      <c r="E15" s="11"/>
      <c r="F15" s="46">
        <f>F16</f>
        <v>166.8</v>
      </c>
      <c r="G15" s="46">
        <f t="shared" ref="G15:H15" si="2">G16</f>
        <v>0</v>
      </c>
      <c r="H15" s="46">
        <f t="shared" si="2"/>
        <v>0</v>
      </c>
      <c r="I15" s="12"/>
      <c r="J15" s="62"/>
    </row>
    <row r="16" spans="1:10" s="15" customFormat="1" ht="63.75">
      <c r="A16" s="34" t="s">
        <v>68</v>
      </c>
      <c r="B16" s="36"/>
      <c r="C16" s="16">
        <v>71001</v>
      </c>
      <c r="D16" s="17" t="s">
        <v>194</v>
      </c>
      <c r="E16" s="18" t="s">
        <v>64</v>
      </c>
      <c r="F16" s="46">
        <f>F17</f>
        <v>166.8</v>
      </c>
      <c r="G16" s="46">
        <f t="shared" ref="G16:H16" si="3">G17</f>
        <v>0</v>
      </c>
      <c r="H16" s="46">
        <f t="shared" si="3"/>
        <v>0</v>
      </c>
      <c r="I16" s="12"/>
      <c r="J16" s="62"/>
    </row>
    <row r="17" spans="1:10" s="15" customFormat="1" ht="25.5">
      <c r="A17" s="34" t="s">
        <v>69</v>
      </c>
      <c r="B17" s="36"/>
      <c r="C17" s="16">
        <v>71001</v>
      </c>
      <c r="D17" s="17" t="s">
        <v>194</v>
      </c>
      <c r="E17" s="18" t="s">
        <v>65</v>
      </c>
      <c r="F17" s="47">
        <v>166.8</v>
      </c>
      <c r="G17" s="47">
        <v>0</v>
      </c>
      <c r="H17" s="47">
        <v>0</v>
      </c>
      <c r="I17" s="12"/>
      <c r="J17" s="62"/>
    </row>
    <row r="18" spans="1:10" s="15" customFormat="1" ht="25.5">
      <c r="A18" s="38" t="s">
        <v>13</v>
      </c>
      <c r="B18" s="36"/>
      <c r="C18" s="16">
        <v>71001</v>
      </c>
      <c r="D18" s="17" t="s">
        <v>23</v>
      </c>
      <c r="E18" s="18"/>
      <c r="F18" s="49">
        <f>F19+F25+F27++F22</f>
        <v>38421.5</v>
      </c>
      <c r="G18" s="49">
        <f t="shared" ref="G18:H18" si="4">G19+G25+G27++G22</f>
        <v>34977.200000000004</v>
      </c>
      <c r="H18" s="49">
        <f t="shared" si="4"/>
        <v>35522.200000000004</v>
      </c>
      <c r="I18" s="12"/>
      <c r="J18" s="62"/>
    </row>
    <row r="19" spans="1:10" s="15" customFormat="1" ht="63.75">
      <c r="A19" s="34" t="s">
        <v>68</v>
      </c>
      <c r="B19" s="36"/>
      <c r="C19" s="16">
        <v>71001</v>
      </c>
      <c r="D19" s="17" t="s">
        <v>23</v>
      </c>
      <c r="E19" s="18" t="s">
        <v>64</v>
      </c>
      <c r="F19" s="49">
        <f>F20+F21</f>
        <v>28288.7</v>
      </c>
      <c r="G19" s="49">
        <f t="shared" ref="G19:H19" si="5">G20+G21</f>
        <v>27387.300000000003</v>
      </c>
      <c r="H19" s="49">
        <f t="shared" si="5"/>
        <v>27932.300000000003</v>
      </c>
      <c r="I19" s="12"/>
      <c r="J19" s="62"/>
    </row>
    <row r="20" spans="1:10" s="15" customFormat="1">
      <c r="A20" s="63" t="s">
        <v>72</v>
      </c>
      <c r="B20" s="36"/>
      <c r="C20" s="16">
        <v>71001</v>
      </c>
      <c r="D20" s="17" t="s">
        <v>23</v>
      </c>
      <c r="E20" s="18" t="s">
        <v>71</v>
      </c>
      <c r="F20" s="47">
        <v>13919.7</v>
      </c>
      <c r="G20" s="47">
        <v>12409.7</v>
      </c>
      <c r="H20" s="47">
        <v>12409.7</v>
      </c>
      <c r="I20" s="12" t="s">
        <v>70</v>
      </c>
      <c r="J20" s="62"/>
    </row>
    <row r="21" spans="1:10" s="15" customFormat="1" ht="25.5">
      <c r="A21" s="34" t="s">
        <v>69</v>
      </c>
      <c r="B21" s="36"/>
      <c r="C21" s="16">
        <v>71001</v>
      </c>
      <c r="D21" s="17" t="s">
        <v>23</v>
      </c>
      <c r="E21" s="18" t="s">
        <v>65</v>
      </c>
      <c r="F21" s="47">
        <v>14369</v>
      </c>
      <c r="G21" s="47">
        <v>14977.6</v>
      </c>
      <c r="H21" s="47">
        <v>15522.6</v>
      </c>
      <c r="I21" s="12" t="s">
        <v>70</v>
      </c>
      <c r="J21" s="62"/>
    </row>
    <row r="22" spans="1:10" s="15" customFormat="1">
      <c r="A22" s="34" t="s">
        <v>195</v>
      </c>
      <c r="B22" s="36"/>
      <c r="C22" s="16">
        <v>71001</v>
      </c>
      <c r="D22" s="17" t="s">
        <v>196</v>
      </c>
      <c r="E22" s="11"/>
      <c r="F22" s="46">
        <f>F23</f>
        <v>1642.9</v>
      </c>
      <c r="G22" s="46">
        <f t="shared" ref="G22:H22" si="6">G23</f>
        <v>0</v>
      </c>
      <c r="H22" s="46">
        <f t="shared" si="6"/>
        <v>0</v>
      </c>
      <c r="I22" s="12"/>
      <c r="J22" s="62"/>
    </row>
    <row r="23" spans="1:10" s="15" customFormat="1" ht="63.75">
      <c r="A23" s="34" t="s">
        <v>68</v>
      </c>
      <c r="B23" s="36"/>
      <c r="C23" s="16">
        <v>71001</v>
      </c>
      <c r="D23" s="17" t="s">
        <v>196</v>
      </c>
      <c r="E23" s="18" t="s">
        <v>64</v>
      </c>
      <c r="F23" s="46">
        <f>F24</f>
        <v>1642.9</v>
      </c>
      <c r="G23" s="46">
        <f t="shared" ref="G23:H23" si="7">G24</f>
        <v>0</v>
      </c>
      <c r="H23" s="46">
        <f t="shared" si="7"/>
        <v>0</v>
      </c>
      <c r="I23" s="12"/>
      <c r="J23" s="62"/>
    </row>
    <row r="24" spans="1:10" s="15" customFormat="1" ht="25.5">
      <c r="A24" s="34" t="s">
        <v>69</v>
      </c>
      <c r="B24" s="36"/>
      <c r="C24" s="16">
        <v>71001</v>
      </c>
      <c r="D24" s="17" t="s">
        <v>196</v>
      </c>
      <c r="E24" s="18" t="s">
        <v>65</v>
      </c>
      <c r="F24" s="47">
        <v>1642.9</v>
      </c>
      <c r="G24" s="47">
        <v>0</v>
      </c>
      <c r="H24" s="47">
        <v>0</v>
      </c>
      <c r="I24" s="12"/>
      <c r="J24" s="62"/>
    </row>
    <row r="25" spans="1:10" s="15" customFormat="1" ht="25.5">
      <c r="A25" s="34" t="s">
        <v>74</v>
      </c>
      <c r="B25" s="13"/>
      <c r="C25" s="16">
        <v>71001</v>
      </c>
      <c r="D25" s="17" t="s">
        <v>23</v>
      </c>
      <c r="E25" s="18" t="s">
        <v>73</v>
      </c>
      <c r="F25" s="49">
        <f>F26</f>
        <v>8014.9</v>
      </c>
      <c r="G25" s="49">
        <f>G26</f>
        <v>7184.9</v>
      </c>
      <c r="H25" s="49">
        <f>H26</f>
        <v>7184.9</v>
      </c>
      <c r="I25" s="12"/>
      <c r="J25" s="62"/>
    </row>
    <row r="26" spans="1:10" s="15" customFormat="1" ht="25.5">
      <c r="A26" s="34" t="s">
        <v>75</v>
      </c>
      <c r="B26" s="36"/>
      <c r="C26" s="16">
        <v>71001</v>
      </c>
      <c r="D26" s="17" t="s">
        <v>23</v>
      </c>
      <c r="E26" s="18" t="s">
        <v>49</v>
      </c>
      <c r="F26" s="47">
        <v>8014.9</v>
      </c>
      <c r="G26" s="47">
        <v>7184.9</v>
      </c>
      <c r="H26" s="47">
        <v>7184.9</v>
      </c>
      <c r="I26" s="12"/>
      <c r="J26" s="62"/>
    </row>
    <row r="27" spans="1:10" s="15" customFormat="1">
      <c r="A27" s="34" t="s">
        <v>78</v>
      </c>
      <c r="B27" s="13"/>
      <c r="C27" s="16">
        <v>71001</v>
      </c>
      <c r="D27" s="17" t="s">
        <v>23</v>
      </c>
      <c r="E27" s="18" t="s">
        <v>76</v>
      </c>
      <c r="F27" s="49">
        <f>F28</f>
        <v>475</v>
      </c>
      <c r="G27" s="49">
        <f>G28</f>
        <v>405</v>
      </c>
      <c r="H27" s="49">
        <f>H28</f>
        <v>405</v>
      </c>
      <c r="I27" s="12"/>
      <c r="J27" s="62"/>
    </row>
    <row r="28" spans="1:10" s="15" customFormat="1">
      <c r="A28" s="34" t="s">
        <v>79</v>
      </c>
      <c r="B28" s="13"/>
      <c r="C28" s="16">
        <v>71001</v>
      </c>
      <c r="D28" s="17" t="s">
        <v>23</v>
      </c>
      <c r="E28" s="18" t="s">
        <v>77</v>
      </c>
      <c r="F28" s="47">
        <v>475</v>
      </c>
      <c r="G28" s="47">
        <v>405</v>
      </c>
      <c r="H28" s="47">
        <v>405</v>
      </c>
      <c r="I28" s="12" t="s">
        <v>70</v>
      </c>
      <c r="J28" s="62"/>
    </row>
    <row r="29" spans="1:10" s="15" customFormat="1" ht="25.5">
      <c r="A29" s="34" t="s">
        <v>14</v>
      </c>
      <c r="B29" s="13"/>
      <c r="C29" s="16">
        <v>71002</v>
      </c>
      <c r="D29" s="19" t="s">
        <v>19</v>
      </c>
      <c r="E29" s="18"/>
      <c r="F29" s="49">
        <f>F30+F33</f>
        <v>370.6</v>
      </c>
      <c r="G29" s="49">
        <f>G30+G33</f>
        <v>370.6</v>
      </c>
      <c r="H29" s="49">
        <f>H30+H33</f>
        <v>370.6</v>
      </c>
      <c r="I29" s="12"/>
      <c r="J29" s="62"/>
    </row>
    <row r="30" spans="1:10" s="15" customFormat="1" ht="76.5">
      <c r="A30" s="40" t="s">
        <v>80</v>
      </c>
      <c r="B30" s="13"/>
      <c r="C30" s="16">
        <v>71002</v>
      </c>
      <c r="D30" s="16">
        <v>76500</v>
      </c>
      <c r="E30" s="18"/>
      <c r="F30" s="49">
        <f>F31</f>
        <v>370.6</v>
      </c>
      <c r="G30" s="49">
        <f t="shared" ref="G30:H30" si="8">G31</f>
        <v>370.6</v>
      </c>
      <c r="H30" s="49">
        <f t="shared" si="8"/>
        <v>370.6</v>
      </c>
      <c r="I30" s="12"/>
      <c r="J30" s="62"/>
    </row>
    <row r="31" spans="1:10" s="15" customFormat="1" ht="63.75">
      <c r="A31" s="34" t="s">
        <v>68</v>
      </c>
      <c r="B31" s="13"/>
      <c r="C31" s="16">
        <v>71002</v>
      </c>
      <c r="D31" s="16">
        <v>76500</v>
      </c>
      <c r="E31" s="18" t="s">
        <v>64</v>
      </c>
      <c r="F31" s="49">
        <f>F32</f>
        <v>370.6</v>
      </c>
      <c r="G31" s="49">
        <f>G32</f>
        <v>370.6</v>
      </c>
      <c r="H31" s="49">
        <f>H32</f>
        <v>370.6</v>
      </c>
      <c r="I31" s="12"/>
      <c r="J31" s="62"/>
    </row>
    <row r="32" spans="1:10" s="15" customFormat="1" ht="25.5">
      <c r="A32" s="34" t="s">
        <v>69</v>
      </c>
      <c r="B32" s="36"/>
      <c r="C32" s="16">
        <v>71002</v>
      </c>
      <c r="D32" s="16">
        <v>76500</v>
      </c>
      <c r="E32" s="18" t="s">
        <v>65</v>
      </c>
      <c r="F32" s="47">
        <v>370.6</v>
      </c>
      <c r="G32" s="47">
        <v>370.6</v>
      </c>
      <c r="H32" s="47">
        <v>370.6</v>
      </c>
      <c r="I32" s="12" t="s">
        <v>70</v>
      </c>
      <c r="J32" s="62"/>
    </row>
    <row r="33" spans="1:10" s="15" customFormat="1" ht="25.5">
      <c r="A33" s="34" t="s">
        <v>81</v>
      </c>
      <c r="B33" s="13"/>
      <c r="C33" s="16">
        <v>71002</v>
      </c>
      <c r="D33" s="16">
        <v>51180</v>
      </c>
      <c r="E33" s="18"/>
      <c r="F33" s="49">
        <f t="shared" ref="F33:H34" si="9">F34</f>
        <v>0</v>
      </c>
      <c r="G33" s="49">
        <f t="shared" si="9"/>
        <v>0</v>
      </c>
      <c r="H33" s="49">
        <f t="shared" si="9"/>
        <v>0</v>
      </c>
      <c r="I33" s="12"/>
      <c r="J33" s="62"/>
    </row>
    <row r="34" spans="1:10" s="15" customFormat="1" ht="63.75">
      <c r="A34" s="34" t="s">
        <v>68</v>
      </c>
      <c r="B34" s="13"/>
      <c r="C34" s="16">
        <v>71002</v>
      </c>
      <c r="D34" s="16">
        <v>51180</v>
      </c>
      <c r="E34" s="18" t="s">
        <v>64</v>
      </c>
      <c r="F34" s="49">
        <f t="shared" si="9"/>
        <v>0</v>
      </c>
      <c r="G34" s="49">
        <f t="shared" si="9"/>
        <v>0</v>
      </c>
      <c r="H34" s="49">
        <f t="shared" si="9"/>
        <v>0</v>
      </c>
      <c r="I34" s="12"/>
      <c r="J34" s="62"/>
    </row>
    <row r="35" spans="1:10" s="15" customFormat="1" ht="25.5">
      <c r="A35" s="34" t="s">
        <v>69</v>
      </c>
      <c r="B35" s="13"/>
      <c r="C35" s="16">
        <v>71002</v>
      </c>
      <c r="D35" s="16">
        <v>51180</v>
      </c>
      <c r="E35" s="18" t="s">
        <v>65</v>
      </c>
      <c r="F35" s="54">
        <v>0</v>
      </c>
      <c r="G35" s="54">
        <v>0</v>
      </c>
      <c r="H35" s="54">
        <v>0</v>
      </c>
      <c r="I35" s="12" t="s">
        <v>70</v>
      </c>
      <c r="J35" s="62"/>
    </row>
    <row r="36" spans="1:10" s="15" customFormat="1" ht="38.25">
      <c r="A36" s="34" t="s">
        <v>82</v>
      </c>
      <c r="B36" s="13"/>
      <c r="C36" s="16">
        <v>71003</v>
      </c>
      <c r="D36" s="19" t="s">
        <v>19</v>
      </c>
      <c r="E36" s="18"/>
      <c r="F36" s="46">
        <f t="shared" ref="F36:H38" si="10">F37</f>
        <v>180</v>
      </c>
      <c r="G36" s="46">
        <f t="shared" si="10"/>
        <v>180</v>
      </c>
      <c r="H36" s="46">
        <f t="shared" si="10"/>
        <v>180</v>
      </c>
      <c r="I36" s="12"/>
      <c r="J36" s="62"/>
    </row>
    <row r="37" spans="1:10" s="15" customFormat="1" ht="25.5">
      <c r="A37" s="34" t="s">
        <v>10</v>
      </c>
      <c r="B37" s="13"/>
      <c r="C37" s="16">
        <v>71003</v>
      </c>
      <c r="D37" s="17" t="s">
        <v>25</v>
      </c>
      <c r="E37" s="18"/>
      <c r="F37" s="46">
        <f t="shared" si="10"/>
        <v>180</v>
      </c>
      <c r="G37" s="46">
        <f t="shared" si="10"/>
        <v>180</v>
      </c>
      <c r="H37" s="46">
        <f t="shared" si="10"/>
        <v>180</v>
      </c>
      <c r="I37" s="12"/>
      <c r="J37" s="62"/>
    </row>
    <row r="38" spans="1:10" s="15" customFormat="1" ht="25.5">
      <c r="A38" s="34" t="s">
        <v>74</v>
      </c>
      <c r="B38" s="13"/>
      <c r="C38" s="16">
        <v>71003</v>
      </c>
      <c r="D38" s="17" t="s">
        <v>25</v>
      </c>
      <c r="E38" s="18" t="s">
        <v>73</v>
      </c>
      <c r="F38" s="46">
        <f t="shared" si="10"/>
        <v>180</v>
      </c>
      <c r="G38" s="46">
        <f t="shared" si="10"/>
        <v>180</v>
      </c>
      <c r="H38" s="46">
        <f t="shared" si="10"/>
        <v>180</v>
      </c>
      <c r="I38" s="12"/>
      <c r="J38" s="62"/>
    </row>
    <row r="39" spans="1:10" s="15" customFormat="1" ht="25.5">
      <c r="A39" s="34" t="s">
        <v>75</v>
      </c>
      <c r="B39" s="13"/>
      <c r="C39" s="16">
        <v>71003</v>
      </c>
      <c r="D39" s="17" t="s">
        <v>25</v>
      </c>
      <c r="E39" s="18" t="s">
        <v>49</v>
      </c>
      <c r="F39" s="47">
        <v>180</v>
      </c>
      <c r="G39" s="47">
        <v>180</v>
      </c>
      <c r="H39" s="47">
        <v>180</v>
      </c>
      <c r="I39" s="12"/>
      <c r="J39" s="62"/>
    </row>
    <row r="40" spans="1:10" s="15" customFormat="1" ht="25.5">
      <c r="A40" s="41" t="s">
        <v>85</v>
      </c>
      <c r="B40" s="13"/>
      <c r="C40" s="16">
        <v>71004</v>
      </c>
      <c r="D40" s="19" t="s">
        <v>19</v>
      </c>
      <c r="E40" s="18"/>
      <c r="F40" s="46">
        <f>F41</f>
        <v>1464</v>
      </c>
      <c r="G40" s="46">
        <f t="shared" ref="G40:H42" si="11">G41</f>
        <v>1546</v>
      </c>
      <c r="H40" s="46">
        <f t="shared" si="11"/>
        <v>1632.6</v>
      </c>
      <c r="I40" s="12"/>
      <c r="J40" s="62"/>
    </row>
    <row r="41" spans="1:10" s="15" customFormat="1">
      <c r="A41" s="41" t="s">
        <v>11</v>
      </c>
      <c r="B41" s="13"/>
      <c r="C41" s="16">
        <v>71004</v>
      </c>
      <c r="D41" s="17" t="s">
        <v>26</v>
      </c>
      <c r="E41" s="18"/>
      <c r="F41" s="46">
        <f>F42</f>
        <v>1464</v>
      </c>
      <c r="G41" s="46">
        <f t="shared" si="11"/>
        <v>1546</v>
      </c>
      <c r="H41" s="46">
        <f t="shared" si="11"/>
        <v>1632.6</v>
      </c>
      <c r="I41" s="12"/>
      <c r="J41" s="62"/>
    </row>
    <row r="42" spans="1:10" s="15" customFormat="1">
      <c r="A42" s="34" t="s">
        <v>86</v>
      </c>
      <c r="B42" s="13"/>
      <c r="C42" s="16">
        <v>71004</v>
      </c>
      <c r="D42" s="17" t="s">
        <v>26</v>
      </c>
      <c r="E42" s="18" t="s">
        <v>83</v>
      </c>
      <c r="F42" s="46">
        <f>F43</f>
        <v>1464</v>
      </c>
      <c r="G42" s="46">
        <f t="shared" si="11"/>
        <v>1546</v>
      </c>
      <c r="H42" s="46">
        <f t="shared" si="11"/>
        <v>1632.6</v>
      </c>
      <c r="I42" s="12"/>
      <c r="J42" s="62"/>
    </row>
    <row r="43" spans="1:10" s="15" customFormat="1" ht="25.5">
      <c r="A43" s="34" t="s">
        <v>87</v>
      </c>
      <c r="B43" s="13"/>
      <c r="C43" s="16">
        <v>71004</v>
      </c>
      <c r="D43" s="17" t="s">
        <v>26</v>
      </c>
      <c r="E43" s="18" t="s">
        <v>84</v>
      </c>
      <c r="F43" s="47">
        <v>1464</v>
      </c>
      <c r="G43" s="47">
        <v>1546</v>
      </c>
      <c r="H43" s="47">
        <v>1632.6</v>
      </c>
      <c r="I43" s="12" t="s">
        <v>70</v>
      </c>
      <c r="J43" s="62"/>
    </row>
    <row r="44" spans="1:10" s="15" customFormat="1" ht="25.5">
      <c r="A44" s="34" t="s">
        <v>188</v>
      </c>
      <c r="B44" s="13"/>
      <c r="C44" s="16">
        <v>71005</v>
      </c>
      <c r="D44" s="17" t="s">
        <v>19</v>
      </c>
      <c r="E44" s="18"/>
      <c r="F44" s="46">
        <f>F45</f>
        <v>26.1</v>
      </c>
      <c r="G44" s="46">
        <f t="shared" ref="G44:H44" si="12">G45</f>
        <v>26.1</v>
      </c>
      <c r="H44" s="46">
        <f t="shared" si="12"/>
        <v>26.1</v>
      </c>
      <c r="I44" s="12"/>
      <c r="J44" s="62"/>
    </row>
    <row r="45" spans="1:10" s="15" customFormat="1" ht="38.25">
      <c r="A45" s="34" t="s">
        <v>189</v>
      </c>
      <c r="B45" s="13"/>
      <c r="C45" s="16">
        <v>71005</v>
      </c>
      <c r="D45" s="17" t="s">
        <v>23</v>
      </c>
      <c r="E45" s="18"/>
      <c r="F45" s="46">
        <f>F46</f>
        <v>26.1</v>
      </c>
      <c r="G45" s="46">
        <f t="shared" ref="G45:H45" si="13">G46</f>
        <v>26.1</v>
      </c>
      <c r="H45" s="46">
        <f t="shared" si="13"/>
        <v>26.1</v>
      </c>
      <c r="I45" s="12"/>
      <c r="J45" s="62"/>
    </row>
    <row r="46" spans="1:10" s="15" customFormat="1" ht="25.5">
      <c r="A46" s="34" t="s">
        <v>74</v>
      </c>
      <c r="B46" s="13"/>
      <c r="C46" s="16">
        <v>710005</v>
      </c>
      <c r="D46" s="17" t="s">
        <v>23</v>
      </c>
      <c r="E46" s="18" t="s">
        <v>73</v>
      </c>
      <c r="F46" s="46">
        <f>F47</f>
        <v>26.1</v>
      </c>
      <c r="G46" s="46">
        <f t="shared" ref="G46:H46" si="14">G47</f>
        <v>26.1</v>
      </c>
      <c r="H46" s="46">
        <f t="shared" si="14"/>
        <v>26.1</v>
      </c>
      <c r="I46" s="12"/>
      <c r="J46" s="62"/>
    </row>
    <row r="47" spans="1:10" s="15" customFormat="1" ht="25.5">
      <c r="A47" s="34" t="s">
        <v>75</v>
      </c>
      <c r="B47" s="13"/>
      <c r="C47" s="16">
        <v>71005</v>
      </c>
      <c r="D47" s="17" t="s">
        <v>23</v>
      </c>
      <c r="E47" s="18" t="s">
        <v>49</v>
      </c>
      <c r="F47" s="47">
        <v>26.1</v>
      </c>
      <c r="G47" s="47">
        <v>26.1</v>
      </c>
      <c r="H47" s="47">
        <v>26.1</v>
      </c>
      <c r="I47" s="12"/>
      <c r="J47" s="62"/>
    </row>
    <row r="48" spans="1:10" ht="25.5">
      <c r="A48" s="39" t="s">
        <v>154</v>
      </c>
      <c r="B48" s="13">
        <v>7200000</v>
      </c>
      <c r="C48" s="11">
        <v>72000</v>
      </c>
      <c r="D48" s="14" t="s">
        <v>19</v>
      </c>
      <c r="E48" s="11"/>
      <c r="F48" s="48">
        <f>F49+F55+F64+F68</f>
        <v>2340.5</v>
      </c>
      <c r="G48" s="48">
        <f t="shared" ref="G48:H48" si="15">G49+G55+G64+G68</f>
        <v>2375.6999999999998</v>
      </c>
      <c r="H48" s="48">
        <f t="shared" si="15"/>
        <v>2412.3999999999996</v>
      </c>
      <c r="I48" s="12"/>
    </row>
    <row r="49" spans="1:9" ht="38.25">
      <c r="A49" s="34" t="s">
        <v>167</v>
      </c>
      <c r="B49" s="13"/>
      <c r="C49" s="16">
        <v>72001</v>
      </c>
      <c r="D49" s="17" t="s">
        <v>19</v>
      </c>
      <c r="E49" s="18"/>
      <c r="F49" s="49">
        <f>F50</f>
        <v>20</v>
      </c>
      <c r="G49" s="49">
        <f>G50</f>
        <v>20</v>
      </c>
      <c r="H49" s="49">
        <f>H50</f>
        <v>20</v>
      </c>
      <c r="I49" s="12"/>
    </row>
    <row r="50" spans="1:9" ht="25.5">
      <c r="A50" s="34" t="s">
        <v>166</v>
      </c>
      <c r="B50" s="13"/>
      <c r="C50" s="16">
        <v>72001</v>
      </c>
      <c r="D50" s="16">
        <v>99990</v>
      </c>
      <c r="E50" s="18"/>
      <c r="F50" s="49">
        <f>F51+F53</f>
        <v>20</v>
      </c>
      <c r="G50" s="49">
        <f>G51+G53</f>
        <v>20</v>
      </c>
      <c r="H50" s="49">
        <f>H51+H53</f>
        <v>20</v>
      </c>
      <c r="I50" s="12"/>
    </row>
    <row r="51" spans="1:9" ht="25.5">
      <c r="A51" s="34" t="s">
        <v>90</v>
      </c>
      <c r="B51" s="13"/>
      <c r="C51" s="16">
        <v>72001</v>
      </c>
      <c r="D51" s="16">
        <v>99990</v>
      </c>
      <c r="E51" s="18" t="s">
        <v>88</v>
      </c>
      <c r="F51" s="46">
        <f>F52</f>
        <v>10</v>
      </c>
      <c r="G51" s="46">
        <f>G52</f>
        <v>10</v>
      </c>
      <c r="H51" s="46">
        <f>H52</f>
        <v>10</v>
      </c>
      <c r="I51" s="12"/>
    </row>
    <row r="52" spans="1:9">
      <c r="A52" s="34" t="s">
        <v>91</v>
      </c>
      <c r="B52" s="13"/>
      <c r="C52" s="16">
        <v>72001</v>
      </c>
      <c r="D52" s="16">
        <v>99990</v>
      </c>
      <c r="E52" s="18" t="s">
        <v>89</v>
      </c>
      <c r="F52" s="47">
        <v>10</v>
      </c>
      <c r="G52" s="47">
        <v>10</v>
      </c>
      <c r="H52" s="47">
        <v>10</v>
      </c>
      <c r="I52" s="12" t="s">
        <v>70</v>
      </c>
    </row>
    <row r="53" spans="1:9" ht="25.5">
      <c r="A53" s="34" t="s">
        <v>74</v>
      </c>
      <c r="B53" s="13"/>
      <c r="C53" s="16">
        <v>72001</v>
      </c>
      <c r="D53" s="16">
        <v>99990</v>
      </c>
      <c r="E53" s="18" t="s">
        <v>73</v>
      </c>
      <c r="F53" s="49">
        <f>F54</f>
        <v>10</v>
      </c>
      <c r="G53" s="49">
        <f>G54</f>
        <v>10</v>
      </c>
      <c r="H53" s="49">
        <f>H54</f>
        <v>10</v>
      </c>
      <c r="I53" s="12"/>
    </row>
    <row r="54" spans="1:9" ht="25.5">
      <c r="A54" s="34" t="s">
        <v>75</v>
      </c>
      <c r="B54" s="13"/>
      <c r="C54" s="16">
        <v>72001</v>
      </c>
      <c r="D54" s="16">
        <v>99990</v>
      </c>
      <c r="E54" s="18" t="s">
        <v>49</v>
      </c>
      <c r="F54" s="47">
        <v>10</v>
      </c>
      <c r="G54" s="47">
        <v>10</v>
      </c>
      <c r="H54" s="47">
        <v>10</v>
      </c>
      <c r="I54" s="12" t="s">
        <v>70</v>
      </c>
    </row>
    <row r="55" spans="1:9" ht="51">
      <c r="A55" s="38" t="s">
        <v>15</v>
      </c>
      <c r="B55" s="13"/>
      <c r="C55" s="16">
        <v>72002</v>
      </c>
      <c r="D55" s="19" t="s">
        <v>19</v>
      </c>
      <c r="E55" s="18"/>
      <c r="F55" s="49">
        <f>F56+F59</f>
        <v>1208.7</v>
      </c>
      <c r="G55" s="49">
        <f>G56+G59</f>
        <v>1243.9000000000001</v>
      </c>
      <c r="H55" s="49">
        <f>H56+H59</f>
        <v>1280.5999999999999</v>
      </c>
      <c r="I55" s="12"/>
    </row>
    <row r="56" spans="1:9" ht="51">
      <c r="A56" s="40" t="s">
        <v>92</v>
      </c>
      <c r="B56" s="13"/>
      <c r="C56" s="16">
        <v>72002</v>
      </c>
      <c r="D56" s="16" t="s">
        <v>22</v>
      </c>
      <c r="E56" s="18"/>
      <c r="F56" s="49">
        <f>F57</f>
        <v>370.6</v>
      </c>
      <c r="G56" s="49">
        <f t="shared" ref="G56:H56" si="16">G57</f>
        <v>370.6</v>
      </c>
      <c r="H56" s="49">
        <f t="shared" si="16"/>
        <v>370.6</v>
      </c>
      <c r="I56" s="12"/>
    </row>
    <row r="57" spans="1:9" ht="63.75">
      <c r="A57" s="34" t="s">
        <v>68</v>
      </c>
      <c r="B57" s="13"/>
      <c r="C57" s="16">
        <v>72002</v>
      </c>
      <c r="D57" s="16" t="s">
        <v>22</v>
      </c>
      <c r="E57" s="18" t="s">
        <v>64</v>
      </c>
      <c r="F57" s="49">
        <f>F58</f>
        <v>370.6</v>
      </c>
      <c r="G57" s="49">
        <f>G58</f>
        <v>370.6</v>
      </c>
      <c r="H57" s="49">
        <f>H58</f>
        <v>370.6</v>
      </c>
      <c r="I57" s="12"/>
    </row>
    <row r="58" spans="1:9" ht="25.5">
      <c r="A58" s="34" t="s">
        <v>69</v>
      </c>
      <c r="B58" s="13"/>
      <c r="C58" s="16">
        <v>72002</v>
      </c>
      <c r="D58" s="16" t="s">
        <v>22</v>
      </c>
      <c r="E58" s="18" t="s">
        <v>65</v>
      </c>
      <c r="F58" s="47">
        <v>370.6</v>
      </c>
      <c r="G58" s="47">
        <v>370.6</v>
      </c>
      <c r="H58" s="47">
        <v>370.6</v>
      </c>
      <c r="I58" s="12" t="s">
        <v>70</v>
      </c>
    </row>
    <row r="59" spans="1:9" ht="51">
      <c r="A59" s="34" t="s">
        <v>93</v>
      </c>
      <c r="B59" s="13"/>
      <c r="C59" s="16">
        <v>72002</v>
      </c>
      <c r="D59" s="16">
        <v>77110</v>
      </c>
      <c r="E59" s="18"/>
      <c r="F59" s="49">
        <f>F60+F62</f>
        <v>838.1</v>
      </c>
      <c r="G59" s="49">
        <f>G60+G62</f>
        <v>873.3</v>
      </c>
      <c r="H59" s="49">
        <f>H60+H62</f>
        <v>910</v>
      </c>
      <c r="I59" s="12"/>
    </row>
    <row r="60" spans="1:9" ht="25.5">
      <c r="A60" s="34" t="s">
        <v>74</v>
      </c>
      <c r="B60" s="13"/>
      <c r="C60" s="16">
        <v>72002</v>
      </c>
      <c r="D60" s="16">
        <v>77110</v>
      </c>
      <c r="E60" s="18" t="s">
        <v>73</v>
      </c>
      <c r="F60" s="49">
        <f>F61</f>
        <v>15.1</v>
      </c>
      <c r="G60" s="49">
        <f>G61</f>
        <v>15.8</v>
      </c>
      <c r="H60" s="49">
        <f>H61</f>
        <v>16.399999999999999</v>
      </c>
      <c r="I60" s="12"/>
    </row>
    <row r="61" spans="1:9" ht="25.5">
      <c r="A61" s="34" t="s">
        <v>75</v>
      </c>
      <c r="B61" s="13"/>
      <c r="C61" s="16">
        <v>72002</v>
      </c>
      <c r="D61" s="16">
        <v>77110</v>
      </c>
      <c r="E61" s="18" t="s">
        <v>49</v>
      </c>
      <c r="F61" s="47">
        <v>15.1</v>
      </c>
      <c r="G61" s="47">
        <v>15.8</v>
      </c>
      <c r="H61" s="47">
        <v>16.399999999999999</v>
      </c>
      <c r="I61" s="12" t="s">
        <v>70</v>
      </c>
    </row>
    <row r="62" spans="1:9">
      <c r="A62" s="34" t="s">
        <v>86</v>
      </c>
      <c r="B62" s="13"/>
      <c r="C62" s="16">
        <v>72002</v>
      </c>
      <c r="D62" s="16">
        <v>77110</v>
      </c>
      <c r="E62" s="18" t="s">
        <v>83</v>
      </c>
      <c r="F62" s="49">
        <f>F63</f>
        <v>823</v>
      </c>
      <c r="G62" s="49">
        <f>G63</f>
        <v>857.5</v>
      </c>
      <c r="H62" s="49">
        <f>H63</f>
        <v>893.6</v>
      </c>
      <c r="I62" s="12"/>
    </row>
    <row r="63" spans="1:9" ht="25.5">
      <c r="A63" s="34" t="s">
        <v>87</v>
      </c>
      <c r="B63" s="13"/>
      <c r="C63" s="16">
        <v>72002</v>
      </c>
      <c r="D63" s="16">
        <v>77110</v>
      </c>
      <c r="E63" s="18" t="s">
        <v>84</v>
      </c>
      <c r="F63" s="47">
        <v>823</v>
      </c>
      <c r="G63" s="47">
        <f>873.3-G61</f>
        <v>857.5</v>
      </c>
      <c r="H63" s="47">
        <f>910-H61</f>
        <v>893.6</v>
      </c>
      <c r="I63" s="12" t="s">
        <v>70</v>
      </c>
    </row>
    <row r="64" spans="1:9" ht="38.25">
      <c r="A64" s="34" t="s">
        <v>38</v>
      </c>
      <c r="B64" s="13"/>
      <c r="C64" s="16">
        <v>72003</v>
      </c>
      <c r="D64" s="19" t="s">
        <v>19</v>
      </c>
      <c r="E64" s="18"/>
      <c r="F64" s="49">
        <f t="shared" ref="F64:H66" si="17">F65</f>
        <v>370.6</v>
      </c>
      <c r="G64" s="49">
        <f t="shared" si="17"/>
        <v>370.6</v>
      </c>
      <c r="H64" s="49">
        <f t="shared" si="17"/>
        <v>370.6</v>
      </c>
      <c r="I64" s="12"/>
    </row>
    <row r="65" spans="1:9" ht="51">
      <c r="A65" s="34" t="s">
        <v>94</v>
      </c>
      <c r="B65" s="13"/>
      <c r="C65" s="16">
        <v>72003</v>
      </c>
      <c r="D65" s="16">
        <v>76600</v>
      </c>
      <c r="E65" s="18"/>
      <c r="F65" s="49">
        <f>F66</f>
        <v>370.6</v>
      </c>
      <c r="G65" s="49">
        <f t="shared" si="17"/>
        <v>370.6</v>
      </c>
      <c r="H65" s="49">
        <f t="shared" si="17"/>
        <v>370.6</v>
      </c>
      <c r="I65" s="12"/>
    </row>
    <row r="66" spans="1:9" ht="63.75">
      <c r="A66" s="34" t="s">
        <v>68</v>
      </c>
      <c r="B66" s="13"/>
      <c r="C66" s="16">
        <v>72003</v>
      </c>
      <c r="D66" s="16">
        <v>76600</v>
      </c>
      <c r="E66" s="18" t="s">
        <v>64</v>
      </c>
      <c r="F66" s="49">
        <f t="shared" si="17"/>
        <v>370.6</v>
      </c>
      <c r="G66" s="49">
        <f t="shared" si="17"/>
        <v>370.6</v>
      </c>
      <c r="H66" s="49">
        <f t="shared" si="17"/>
        <v>370.6</v>
      </c>
      <c r="I66" s="12"/>
    </row>
    <row r="67" spans="1:9" ht="25.5">
      <c r="A67" s="34" t="s">
        <v>69</v>
      </c>
      <c r="B67" s="13"/>
      <c r="C67" s="16">
        <v>72003</v>
      </c>
      <c r="D67" s="16">
        <v>76600</v>
      </c>
      <c r="E67" s="18" t="s">
        <v>65</v>
      </c>
      <c r="F67" s="47">
        <v>370.6</v>
      </c>
      <c r="G67" s="47">
        <v>370.6</v>
      </c>
      <c r="H67" s="47">
        <v>370.6</v>
      </c>
      <c r="I67" s="12" t="s">
        <v>70</v>
      </c>
    </row>
    <row r="68" spans="1:9" ht="38.25">
      <c r="A68" s="34" t="s">
        <v>16</v>
      </c>
      <c r="B68" s="13"/>
      <c r="C68" s="16">
        <v>72004</v>
      </c>
      <c r="D68" s="19" t="s">
        <v>19</v>
      </c>
      <c r="E68" s="18"/>
      <c r="F68" s="49">
        <f>F69+F72</f>
        <v>741.2</v>
      </c>
      <c r="G68" s="49">
        <f>G69+G72</f>
        <v>741.2</v>
      </c>
      <c r="H68" s="49">
        <f>H69+H72</f>
        <v>741.2</v>
      </c>
      <c r="I68" s="12"/>
    </row>
    <row r="69" spans="1:9" ht="63.75">
      <c r="A69" s="40" t="s">
        <v>95</v>
      </c>
      <c r="B69" s="13"/>
      <c r="C69" s="16">
        <v>72004</v>
      </c>
      <c r="D69" s="16">
        <v>76400</v>
      </c>
      <c r="E69" s="18"/>
      <c r="F69" s="49">
        <f>F70</f>
        <v>370.6</v>
      </c>
      <c r="G69" s="49">
        <f t="shared" ref="G69:H69" si="18">G70</f>
        <v>370.6</v>
      </c>
      <c r="H69" s="49">
        <f t="shared" si="18"/>
        <v>370.6</v>
      </c>
      <c r="I69" s="12"/>
    </row>
    <row r="70" spans="1:9" ht="63.75">
      <c r="A70" s="34" t="s">
        <v>68</v>
      </c>
      <c r="B70" s="13"/>
      <c r="C70" s="16">
        <v>72004</v>
      </c>
      <c r="D70" s="16">
        <v>76400</v>
      </c>
      <c r="E70" s="18" t="s">
        <v>64</v>
      </c>
      <c r="F70" s="49">
        <f>F71</f>
        <v>370.6</v>
      </c>
      <c r="G70" s="49">
        <f>G71</f>
        <v>370.6</v>
      </c>
      <c r="H70" s="49">
        <f>H71</f>
        <v>370.6</v>
      </c>
      <c r="I70" s="12"/>
    </row>
    <row r="71" spans="1:9" ht="25.5">
      <c r="A71" s="34" t="s">
        <v>69</v>
      </c>
      <c r="B71" s="13"/>
      <c r="C71" s="16">
        <v>72004</v>
      </c>
      <c r="D71" s="16">
        <v>76400</v>
      </c>
      <c r="E71" s="18" t="s">
        <v>65</v>
      </c>
      <c r="F71" s="47">
        <v>370.6</v>
      </c>
      <c r="G71" s="47">
        <v>370.6</v>
      </c>
      <c r="H71" s="47">
        <v>370.6</v>
      </c>
      <c r="I71" s="12" t="s">
        <v>70</v>
      </c>
    </row>
    <row r="72" spans="1:9" ht="114.75">
      <c r="A72" s="40" t="s">
        <v>96</v>
      </c>
      <c r="B72" s="13"/>
      <c r="C72" s="16">
        <v>72004</v>
      </c>
      <c r="D72" s="16">
        <v>77120</v>
      </c>
      <c r="E72" s="18"/>
      <c r="F72" s="49">
        <f>F73</f>
        <v>370.6</v>
      </c>
      <c r="G72" s="49">
        <f t="shared" ref="G72:H72" si="19">G73</f>
        <v>370.6</v>
      </c>
      <c r="H72" s="49">
        <f t="shared" si="19"/>
        <v>370.6</v>
      </c>
      <c r="I72" s="12"/>
    </row>
    <row r="73" spans="1:9" ht="63.75">
      <c r="A73" s="34" t="s">
        <v>68</v>
      </c>
      <c r="B73" s="13"/>
      <c r="C73" s="16">
        <v>72004</v>
      </c>
      <c r="D73" s="16">
        <v>77120</v>
      </c>
      <c r="E73" s="18" t="s">
        <v>64</v>
      </c>
      <c r="F73" s="49">
        <f>F74</f>
        <v>370.6</v>
      </c>
      <c r="G73" s="49">
        <f>G74</f>
        <v>370.6</v>
      </c>
      <c r="H73" s="49">
        <f>H74</f>
        <v>370.6</v>
      </c>
      <c r="I73" s="12"/>
    </row>
    <row r="74" spans="1:9" ht="25.5">
      <c r="A74" s="34" t="s">
        <v>69</v>
      </c>
      <c r="B74" s="13"/>
      <c r="C74" s="16">
        <v>72004</v>
      </c>
      <c r="D74" s="16">
        <v>77120</v>
      </c>
      <c r="E74" s="18" t="s">
        <v>65</v>
      </c>
      <c r="F74" s="47">
        <v>370.6</v>
      </c>
      <c r="G74" s="47">
        <v>370.6</v>
      </c>
      <c r="H74" s="47">
        <v>370.6</v>
      </c>
      <c r="I74" s="12" t="s">
        <v>70</v>
      </c>
    </row>
    <row r="75" spans="1:9" ht="54" customHeight="1">
      <c r="A75" s="39" t="s">
        <v>155</v>
      </c>
      <c r="B75" s="13">
        <v>7300000</v>
      </c>
      <c r="C75" s="11">
        <v>73000</v>
      </c>
      <c r="D75" s="14" t="s">
        <v>19</v>
      </c>
      <c r="E75" s="11"/>
      <c r="F75" s="48">
        <f>F76+F80</f>
        <v>4991</v>
      </c>
      <c r="G75" s="48">
        <f t="shared" ref="G75:H75" si="20">G76+G80</f>
        <v>4441.5</v>
      </c>
      <c r="H75" s="48">
        <f t="shared" si="20"/>
        <v>4441.5</v>
      </c>
      <c r="I75" s="12"/>
    </row>
    <row r="76" spans="1:9" ht="54" customHeight="1">
      <c r="A76" s="42" t="s">
        <v>168</v>
      </c>
      <c r="B76" s="13"/>
      <c r="C76" s="16">
        <v>73002</v>
      </c>
      <c r="D76" s="19" t="s">
        <v>19</v>
      </c>
      <c r="E76" s="18"/>
      <c r="F76" s="49">
        <f>F77</f>
        <v>35</v>
      </c>
      <c r="G76" s="49">
        <f t="shared" ref="G76:H78" si="21">G77</f>
        <v>30</v>
      </c>
      <c r="H76" s="49">
        <f t="shared" si="21"/>
        <v>30</v>
      </c>
      <c r="I76" s="12"/>
    </row>
    <row r="77" spans="1:9" ht="37.5" customHeight="1">
      <c r="A77" s="42" t="s">
        <v>169</v>
      </c>
      <c r="B77" s="13"/>
      <c r="C77" s="16">
        <v>73002</v>
      </c>
      <c r="D77" s="19" t="s">
        <v>32</v>
      </c>
      <c r="E77" s="18"/>
      <c r="F77" s="49">
        <f>F78</f>
        <v>35</v>
      </c>
      <c r="G77" s="49">
        <f t="shared" si="21"/>
        <v>30</v>
      </c>
      <c r="H77" s="49">
        <f t="shared" si="21"/>
        <v>30</v>
      </c>
      <c r="I77" s="12"/>
    </row>
    <row r="78" spans="1:9" ht="29.25" customHeight="1">
      <c r="A78" s="34" t="s">
        <v>74</v>
      </c>
      <c r="B78" s="13"/>
      <c r="C78" s="16">
        <v>73002</v>
      </c>
      <c r="D78" s="19" t="s">
        <v>32</v>
      </c>
      <c r="E78" s="18" t="s">
        <v>73</v>
      </c>
      <c r="F78" s="49">
        <f>F79</f>
        <v>35</v>
      </c>
      <c r="G78" s="49">
        <f t="shared" si="21"/>
        <v>30</v>
      </c>
      <c r="H78" s="49">
        <f t="shared" si="21"/>
        <v>30</v>
      </c>
      <c r="I78" s="12"/>
    </row>
    <row r="79" spans="1:9" ht="29.25" customHeight="1">
      <c r="A79" s="34" t="s">
        <v>75</v>
      </c>
      <c r="B79" s="13"/>
      <c r="C79" s="16">
        <v>73002</v>
      </c>
      <c r="D79" s="19" t="s">
        <v>32</v>
      </c>
      <c r="E79" s="18" t="s">
        <v>49</v>
      </c>
      <c r="F79" s="47">
        <v>35</v>
      </c>
      <c r="G79" s="47">
        <v>30</v>
      </c>
      <c r="H79" s="47">
        <v>30</v>
      </c>
      <c r="I79" s="12" t="s">
        <v>70</v>
      </c>
    </row>
    <row r="80" spans="1:9" ht="40.5" customHeight="1">
      <c r="A80" s="34" t="s">
        <v>98</v>
      </c>
      <c r="B80" s="13"/>
      <c r="C80" s="16">
        <v>73005</v>
      </c>
      <c r="D80" s="19" t="s">
        <v>19</v>
      </c>
      <c r="E80" s="18"/>
      <c r="F80" s="49">
        <f>F81</f>
        <v>4956</v>
      </c>
      <c r="G80" s="49">
        <f>G81</f>
        <v>4411.5</v>
      </c>
      <c r="H80" s="49">
        <f>H81</f>
        <v>4411.5</v>
      </c>
      <c r="I80" s="12"/>
    </row>
    <row r="81" spans="1:10" ht="44.25" customHeight="1">
      <c r="A81" s="34" t="s">
        <v>60</v>
      </c>
      <c r="B81" s="13"/>
      <c r="C81" s="16">
        <v>73005</v>
      </c>
      <c r="D81" s="17" t="s">
        <v>27</v>
      </c>
      <c r="E81" s="18"/>
      <c r="F81" s="49">
        <f>F82+F84+F86</f>
        <v>4956</v>
      </c>
      <c r="G81" s="49">
        <f t="shared" ref="G81:H81" si="22">G82+G84+G86</f>
        <v>4411.5</v>
      </c>
      <c r="H81" s="49">
        <f t="shared" si="22"/>
        <v>4411.5</v>
      </c>
      <c r="I81" s="12"/>
    </row>
    <row r="82" spans="1:10" ht="38.25" customHeight="1">
      <c r="A82" s="34" t="s">
        <v>68</v>
      </c>
      <c r="B82" s="13"/>
      <c r="C82" s="16">
        <v>73005</v>
      </c>
      <c r="D82" s="17" t="s">
        <v>27</v>
      </c>
      <c r="E82" s="18" t="s">
        <v>64</v>
      </c>
      <c r="F82" s="49">
        <f>F83</f>
        <v>4297.6000000000004</v>
      </c>
      <c r="G82" s="49">
        <f>G83</f>
        <v>3810.6</v>
      </c>
      <c r="H82" s="49">
        <f>H83</f>
        <v>3810.6</v>
      </c>
      <c r="I82" s="12"/>
    </row>
    <row r="83" spans="1:10" ht="24.75" customHeight="1">
      <c r="A83" s="34" t="s">
        <v>72</v>
      </c>
      <c r="B83" s="13"/>
      <c r="C83" s="16">
        <v>73005</v>
      </c>
      <c r="D83" s="17" t="s">
        <v>27</v>
      </c>
      <c r="E83" s="18" t="s">
        <v>71</v>
      </c>
      <c r="F83" s="47">
        <v>4297.6000000000004</v>
      </c>
      <c r="G83" s="47">
        <v>3810.6</v>
      </c>
      <c r="H83" s="47">
        <v>3810.6</v>
      </c>
      <c r="I83" s="12" t="s">
        <v>70</v>
      </c>
    </row>
    <row r="84" spans="1:10" ht="38.25" customHeight="1">
      <c r="A84" s="34" t="s">
        <v>74</v>
      </c>
      <c r="B84" s="13"/>
      <c r="C84" s="16">
        <v>73005</v>
      </c>
      <c r="D84" s="17" t="s">
        <v>27</v>
      </c>
      <c r="E84" s="18" t="s">
        <v>73</v>
      </c>
      <c r="F84" s="49">
        <f>F85</f>
        <v>627.5</v>
      </c>
      <c r="G84" s="49">
        <f>G85</f>
        <v>600</v>
      </c>
      <c r="H84" s="49">
        <f>H85</f>
        <v>600</v>
      </c>
      <c r="I84" s="12"/>
    </row>
    <row r="85" spans="1:10" ht="27" customHeight="1">
      <c r="A85" s="34" t="s">
        <v>75</v>
      </c>
      <c r="B85" s="13"/>
      <c r="C85" s="16">
        <v>73005</v>
      </c>
      <c r="D85" s="17" t="s">
        <v>27</v>
      </c>
      <c r="E85" s="18" t="s">
        <v>49</v>
      </c>
      <c r="F85" s="47">
        <v>627.5</v>
      </c>
      <c r="G85" s="47">
        <v>600</v>
      </c>
      <c r="H85" s="47">
        <v>600</v>
      </c>
      <c r="I85" s="12" t="s">
        <v>70</v>
      </c>
    </row>
    <row r="86" spans="1:10" ht="24" customHeight="1">
      <c r="A86" s="34" t="s">
        <v>78</v>
      </c>
      <c r="B86" s="13"/>
      <c r="C86" s="16">
        <v>73005</v>
      </c>
      <c r="D86" s="17" t="s">
        <v>27</v>
      </c>
      <c r="E86" s="18" t="s">
        <v>76</v>
      </c>
      <c r="F86" s="49">
        <f>F87</f>
        <v>30.9</v>
      </c>
      <c r="G86" s="49">
        <f>G87</f>
        <v>0.9</v>
      </c>
      <c r="H86" s="49">
        <f>H87</f>
        <v>0.9</v>
      </c>
      <c r="I86" s="12"/>
    </row>
    <row r="87" spans="1:10" ht="18" customHeight="1">
      <c r="A87" s="34" t="s">
        <v>79</v>
      </c>
      <c r="B87" s="13"/>
      <c r="C87" s="16">
        <v>73005</v>
      </c>
      <c r="D87" s="17" t="s">
        <v>27</v>
      </c>
      <c r="E87" s="18" t="s">
        <v>77</v>
      </c>
      <c r="F87" s="47">
        <v>30.9</v>
      </c>
      <c r="G87" s="47">
        <v>0.9</v>
      </c>
      <c r="H87" s="47">
        <v>0.9</v>
      </c>
      <c r="I87" s="12" t="s">
        <v>70</v>
      </c>
    </row>
    <row r="88" spans="1:10" s="15" customFormat="1" ht="57" customHeight="1">
      <c r="A88" s="39" t="s">
        <v>156</v>
      </c>
      <c r="B88" s="13">
        <v>7400000</v>
      </c>
      <c r="C88" s="11">
        <v>74000</v>
      </c>
      <c r="D88" s="14" t="s">
        <v>19</v>
      </c>
      <c r="E88" s="11"/>
      <c r="F88" s="48">
        <f>F93+F97+F89+F101+F105</f>
        <v>3093.3</v>
      </c>
      <c r="G88" s="48">
        <f t="shared" ref="G88:H88" si="23">G93+G97+G89+G101+G105</f>
        <v>1404.6</v>
      </c>
      <c r="H88" s="48">
        <f t="shared" si="23"/>
        <v>1404.6</v>
      </c>
      <c r="I88" s="12"/>
      <c r="J88" s="62"/>
    </row>
    <row r="89" spans="1:10" s="15" customFormat="1" ht="57" customHeight="1">
      <c r="A89" s="68" t="s">
        <v>197</v>
      </c>
      <c r="B89" s="13"/>
      <c r="C89" s="16">
        <v>74002</v>
      </c>
      <c r="D89" s="19" t="s">
        <v>19</v>
      </c>
      <c r="E89" s="18"/>
      <c r="F89" s="49">
        <f>F90</f>
        <v>100</v>
      </c>
      <c r="G89" s="49">
        <f t="shared" ref="G89:H89" si="24">G90</f>
        <v>0</v>
      </c>
      <c r="H89" s="49">
        <f t="shared" si="24"/>
        <v>0</v>
      </c>
      <c r="I89" s="12"/>
      <c r="J89" s="62"/>
    </row>
    <row r="90" spans="1:10" s="15" customFormat="1" ht="52.5" customHeight="1">
      <c r="A90" s="68" t="s">
        <v>198</v>
      </c>
      <c r="B90" s="13"/>
      <c r="C90" s="16">
        <v>74002</v>
      </c>
      <c r="D90" s="16">
        <v>99050</v>
      </c>
      <c r="E90" s="18"/>
      <c r="F90" s="49">
        <f>F91</f>
        <v>100</v>
      </c>
      <c r="G90" s="49">
        <f t="shared" ref="G90:H90" si="25">G91</f>
        <v>0</v>
      </c>
      <c r="H90" s="49">
        <f t="shared" si="25"/>
        <v>0</v>
      </c>
      <c r="I90" s="12"/>
      <c r="J90" s="62"/>
    </row>
    <row r="91" spans="1:10" s="15" customFormat="1" ht="29.25" customHeight="1">
      <c r="A91" s="34" t="s">
        <v>74</v>
      </c>
      <c r="B91" s="13"/>
      <c r="C91" s="16">
        <v>74002</v>
      </c>
      <c r="D91" s="16">
        <v>99050</v>
      </c>
      <c r="E91" s="18" t="s">
        <v>73</v>
      </c>
      <c r="F91" s="49">
        <f>F92</f>
        <v>100</v>
      </c>
      <c r="G91" s="49">
        <f t="shared" ref="G91:H91" si="26">G92</f>
        <v>0</v>
      </c>
      <c r="H91" s="49">
        <f t="shared" si="26"/>
        <v>0</v>
      </c>
      <c r="I91" s="12"/>
      <c r="J91" s="62"/>
    </row>
    <row r="92" spans="1:10" s="15" customFormat="1" ht="30" customHeight="1">
      <c r="A92" s="34" t="s">
        <v>75</v>
      </c>
      <c r="B92" s="13"/>
      <c r="C92" s="16">
        <v>74002</v>
      </c>
      <c r="D92" s="16">
        <v>99050</v>
      </c>
      <c r="E92" s="18" t="s">
        <v>49</v>
      </c>
      <c r="F92" s="47">
        <v>100</v>
      </c>
      <c r="G92" s="47">
        <v>0</v>
      </c>
      <c r="H92" s="47">
        <v>0</v>
      </c>
      <c r="I92" s="12"/>
      <c r="J92" s="62"/>
    </row>
    <row r="93" spans="1:10" s="15" customFormat="1" ht="76.5">
      <c r="A93" s="34" t="s">
        <v>99</v>
      </c>
      <c r="B93" s="24"/>
      <c r="C93" s="16">
        <v>74004</v>
      </c>
      <c r="D93" s="19" t="s">
        <v>19</v>
      </c>
      <c r="E93" s="18"/>
      <c r="F93" s="49">
        <f>F94</f>
        <v>1798</v>
      </c>
      <c r="G93" s="49">
        <f t="shared" ref="G93:H95" si="27">G94</f>
        <v>859.1</v>
      </c>
      <c r="H93" s="49">
        <f t="shared" si="27"/>
        <v>859.1</v>
      </c>
      <c r="I93" s="12"/>
      <c r="J93" s="62"/>
    </row>
    <row r="94" spans="1:10" s="15" customFormat="1" ht="63.75">
      <c r="A94" s="34" t="s">
        <v>46</v>
      </c>
      <c r="B94" s="24"/>
      <c r="C94" s="16">
        <v>74004</v>
      </c>
      <c r="D94" s="16">
        <v>99280</v>
      </c>
      <c r="E94" s="18"/>
      <c r="F94" s="49">
        <f>F95</f>
        <v>1798</v>
      </c>
      <c r="G94" s="49">
        <f t="shared" si="27"/>
        <v>859.1</v>
      </c>
      <c r="H94" s="49">
        <f t="shared" si="27"/>
        <v>859.1</v>
      </c>
      <c r="I94" s="12"/>
      <c r="J94" s="62"/>
    </row>
    <row r="95" spans="1:10" s="15" customFormat="1" ht="25.5">
      <c r="A95" s="34" t="s">
        <v>74</v>
      </c>
      <c r="B95" s="24"/>
      <c r="C95" s="16">
        <v>74004</v>
      </c>
      <c r="D95" s="16">
        <v>99280</v>
      </c>
      <c r="E95" s="18" t="s">
        <v>73</v>
      </c>
      <c r="F95" s="49">
        <f>F96</f>
        <v>1798</v>
      </c>
      <c r="G95" s="49">
        <f t="shared" si="27"/>
        <v>859.1</v>
      </c>
      <c r="H95" s="49">
        <f t="shared" si="27"/>
        <v>859.1</v>
      </c>
      <c r="I95" s="12"/>
      <c r="J95" s="62"/>
    </row>
    <row r="96" spans="1:10" s="15" customFormat="1" ht="25.5">
      <c r="A96" s="34" t="s">
        <v>75</v>
      </c>
      <c r="B96" s="24"/>
      <c r="C96" s="16">
        <v>74004</v>
      </c>
      <c r="D96" s="16">
        <v>99280</v>
      </c>
      <c r="E96" s="18" t="s">
        <v>49</v>
      </c>
      <c r="F96" s="47">
        <v>1798</v>
      </c>
      <c r="G96" s="47">
        <v>859.1</v>
      </c>
      <c r="H96" s="47">
        <v>859.1</v>
      </c>
      <c r="I96" s="12" t="s">
        <v>70</v>
      </c>
      <c r="J96" s="62"/>
    </row>
    <row r="97" spans="1:10" s="15" customFormat="1" ht="51">
      <c r="A97" s="35" t="s">
        <v>100</v>
      </c>
      <c r="B97" s="13"/>
      <c r="C97" s="16">
        <v>74005</v>
      </c>
      <c r="D97" s="19" t="s">
        <v>19</v>
      </c>
      <c r="E97" s="18"/>
      <c r="F97" s="49">
        <f>F98</f>
        <v>975.3</v>
      </c>
      <c r="G97" s="49">
        <f t="shared" ref="G97:H99" si="28">G98</f>
        <v>545.5</v>
      </c>
      <c r="H97" s="49">
        <f t="shared" si="28"/>
        <v>545.5</v>
      </c>
      <c r="I97" s="12"/>
      <c r="J97" s="62"/>
    </row>
    <row r="98" spans="1:10" s="15" customFormat="1" ht="51">
      <c r="A98" s="35" t="s">
        <v>9</v>
      </c>
      <c r="B98" s="13"/>
      <c r="C98" s="16">
        <v>74005</v>
      </c>
      <c r="D98" s="16">
        <v>99080</v>
      </c>
      <c r="E98" s="18"/>
      <c r="F98" s="49">
        <f>F99</f>
        <v>975.3</v>
      </c>
      <c r="G98" s="49">
        <f t="shared" si="28"/>
        <v>545.5</v>
      </c>
      <c r="H98" s="49">
        <f t="shared" si="28"/>
        <v>545.5</v>
      </c>
      <c r="I98" s="12"/>
      <c r="J98" s="62"/>
    </row>
    <row r="99" spans="1:10" s="15" customFormat="1" ht="25.5">
      <c r="A99" s="34" t="s">
        <v>74</v>
      </c>
      <c r="B99" s="13"/>
      <c r="C99" s="16">
        <v>74005</v>
      </c>
      <c r="D99" s="16">
        <v>99080</v>
      </c>
      <c r="E99" s="18" t="s">
        <v>73</v>
      </c>
      <c r="F99" s="49">
        <f>F100</f>
        <v>975.3</v>
      </c>
      <c r="G99" s="49">
        <f t="shared" si="28"/>
        <v>545.5</v>
      </c>
      <c r="H99" s="49">
        <f t="shared" si="28"/>
        <v>545.5</v>
      </c>
      <c r="I99" s="12"/>
      <c r="J99" s="62"/>
    </row>
    <row r="100" spans="1:10" s="15" customFormat="1" ht="25.5">
      <c r="A100" s="34" t="s">
        <v>75</v>
      </c>
      <c r="B100" s="13"/>
      <c r="C100" s="16">
        <v>74005</v>
      </c>
      <c r="D100" s="16">
        <v>99080</v>
      </c>
      <c r="E100" s="18" t="s">
        <v>49</v>
      </c>
      <c r="F100" s="47">
        <v>975.3</v>
      </c>
      <c r="G100" s="47">
        <v>545.5</v>
      </c>
      <c r="H100" s="47">
        <v>545.5</v>
      </c>
      <c r="I100" s="12" t="s">
        <v>70</v>
      </c>
      <c r="J100" s="62"/>
    </row>
    <row r="101" spans="1:10" s="15" customFormat="1" ht="51">
      <c r="A101" s="68" t="s">
        <v>199</v>
      </c>
      <c r="B101" s="13"/>
      <c r="C101" s="16">
        <v>74006</v>
      </c>
      <c r="D101" s="19" t="s">
        <v>19</v>
      </c>
      <c r="E101" s="18"/>
      <c r="F101" s="46">
        <f>F102</f>
        <v>20</v>
      </c>
      <c r="G101" s="46">
        <f t="shared" ref="G101:H101" si="29">G102</f>
        <v>0</v>
      </c>
      <c r="H101" s="46">
        <f t="shared" si="29"/>
        <v>0</v>
      </c>
      <c r="I101" s="12"/>
      <c r="J101" s="62"/>
    </row>
    <row r="102" spans="1:10" s="15" customFormat="1" ht="38.25">
      <c r="A102" s="68" t="s">
        <v>200</v>
      </c>
      <c r="B102" s="13"/>
      <c r="C102" s="16">
        <v>74006</v>
      </c>
      <c r="D102" s="16">
        <v>99090</v>
      </c>
      <c r="E102" s="18"/>
      <c r="F102" s="46">
        <f>F103</f>
        <v>20</v>
      </c>
      <c r="G102" s="46">
        <f t="shared" ref="G102:H102" si="30">G103</f>
        <v>0</v>
      </c>
      <c r="H102" s="46">
        <f t="shared" si="30"/>
        <v>0</v>
      </c>
      <c r="I102" s="12"/>
      <c r="J102" s="62"/>
    </row>
    <row r="103" spans="1:10" s="15" customFormat="1" ht="25.5">
      <c r="A103" s="69" t="s">
        <v>74</v>
      </c>
      <c r="B103" s="13"/>
      <c r="C103" s="16">
        <v>74006</v>
      </c>
      <c r="D103" s="16">
        <v>99090</v>
      </c>
      <c r="E103" s="18" t="s">
        <v>73</v>
      </c>
      <c r="F103" s="46">
        <f>F104</f>
        <v>20</v>
      </c>
      <c r="G103" s="46">
        <f>G104</f>
        <v>0</v>
      </c>
      <c r="H103" s="46">
        <f>H104</f>
        <v>0</v>
      </c>
      <c r="I103" s="12"/>
      <c r="J103" s="62"/>
    </row>
    <row r="104" spans="1:10" s="15" customFormat="1" ht="25.5">
      <c r="A104" s="69" t="s">
        <v>75</v>
      </c>
      <c r="B104" s="13"/>
      <c r="C104" s="16">
        <v>74006</v>
      </c>
      <c r="D104" s="16">
        <v>99090</v>
      </c>
      <c r="E104" s="18" t="s">
        <v>49</v>
      </c>
      <c r="F104" s="47">
        <v>20</v>
      </c>
      <c r="G104" s="47">
        <v>0</v>
      </c>
      <c r="H104" s="47">
        <v>0</v>
      </c>
      <c r="I104" s="12"/>
      <c r="J104" s="62"/>
    </row>
    <row r="105" spans="1:10" s="15" customFormat="1" ht="38.25">
      <c r="A105" s="68" t="s">
        <v>201</v>
      </c>
      <c r="B105" s="13"/>
      <c r="C105" s="16">
        <v>74007</v>
      </c>
      <c r="D105" s="19" t="s">
        <v>19</v>
      </c>
      <c r="E105" s="18"/>
      <c r="F105" s="46">
        <f>F106</f>
        <v>200</v>
      </c>
      <c r="G105" s="46">
        <f t="shared" ref="G105:H105" si="31">G106</f>
        <v>0</v>
      </c>
      <c r="H105" s="46">
        <f t="shared" si="31"/>
        <v>0</v>
      </c>
      <c r="I105" s="12"/>
      <c r="J105" s="62"/>
    </row>
    <row r="106" spans="1:10" s="15" customFormat="1" ht="25.5">
      <c r="A106" s="68" t="s">
        <v>202</v>
      </c>
      <c r="B106" s="13"/>
      <c r="C106" s="16">
        <v>74007</v>
      </c>
      <c r="D106" s="16">
        <v>99100</v>
      </c>
      <c r="E106" s="18"/>
      <c r="F106" s="46">
        <f>F107</f>
        <v>200</v>
      </c>
      <c r="G106" s="46">
        <f t="shared" ref="G106:H106" si="32">G107</f>
        <v>0</v>
      </c>
      <c r="H106" s="46">
        <f t="shared" si="32"/>
        <v>0</v>
      </c>
      <c r="I106" s="12"/>
      <c r="J106" s="62"/>
    </row>
    <row r="107" spans="1:10" s="15" customFormat="1" ht="25.5">
      <c r="A107" s="69" t="s">
        <v>74</v>
      </c>
      <c r="B107" s="13"/>
      <c r="C107" s="16">
        <v>74007</v>
      </c>
      <c r="D107" s="16">
        <v>99100</v>
      </c>
      <c r="E107" s="18" t="s">
        <v>73</v>
      </c>
      <c r="F107" s="46">
        <f>F108</f>
        <v>200</v>
      </c>
      <c r="G107" s="46">
        <f t="shared" ref="G107:H107" si="33">G108</f>
        <v>0</v>
      </c>
      <c r="H107" s="46">
        <f t="shared" si="33"/>
        <v>0</v>
      </c>
      <c r="I107" s="12"/>
      <c r="J107" s="62"/>
    </row>
    <row r="108" spans="1:10" s="15" customFormat="1" ht="25.5">
      <c r="A108" s="69" t="s">
        <v>75</v>
      </c>
      <c r="B108" s="13"/>
      <c r="C108" s="16">
        <v>74007</v>
      </c>
      <c r="D108" s="16">
        <v>99100</v>
      </c>
      <c r="E108" s="18" t="s">
        <v>49</v>
      </c>
      <c r="F108" s="47">
        <v>200</v>
      </c>
      <c r="G108" s="47">
        <v>0</v>
      </c>
      <c r="H108" s="47">
        <v>0</v>
      </c>
      <c r="I108" s="12"/>
      <c r="J108" s="62"/>
    </row>
    <row r="109" spans="1:10" s="15" customFormat="1" ht="51">
      <c r="A109" s="39" t="s">
        <v>157</v>
      </c>
      <c r="B109" s="13">
        <v>7500000</v>
      </c>
      <c r="C109" s="11">
        <v>75000</v>
      </c>
      <c r="D109" s="14" t="s">
        <v>19</v>
      </c>
      <c r="E109" s="11"/>
      <c r="F109" s="48">
        <f>F110+F116+F120+F126+F132+F136</f>
        <v>14189.2</v>
      </c>
      <c r="G109" s="48">
        <f t="shared" ref="G109:H109" si="34">G110+G116+G120+G126+G132+G136</f>
        <v>13238.8</v>
      </c>
      <c r="H109" s="48">
        <f t="shared" si="34"/>
        <v>13319.8</v>
      </c>
      <c r="I109" s="12"/>
      <c r="J109" s="62"/>
    </row>
    <row r="110" spans="1:10" s="15" customFormat="1" ht="51">
      <c r="A110" s="34" t="s">
        <v>170</v>
      </c>
      <c r="B110" s="24"/>
      <c r="C110" s="16">
        <v>75001</v>
      </c>
      <c r="D110" s="19" t="s">
        <v>19</v>
      </c>
      <c r="E110" s="18"/>
      <c r="F110" s="49">
        <f>F111</f>
        <v>6431.5</v>
      </c>
      <c r="G110" s="49">
        <f>G111</f>
        <v>6494.8</v>
      </c>
      <c r="H110" s="49">
        <f>H111</f>
        <v>6575.8</v>
      </c>
      <c r="I110" s="12"/>
      <c r="J110" s="62"/>
    </row>
    <row r="111" spans="1:10" s="15" customFormat="1" ht="51">
      <c r="A111" s="43" t="s">
        <v>101</v>
      </c>
      <c r="B111" s="24"/>
      <c r="C111" s="16">
        <v>75001</v>
      </c>
      <c r="D111" s="31" t="s">
        <v>33</v>
      </c>
      <c r="E111" s="18"/>
      <c r="F111" s="49">
        <f>F112+F114</f>
        <v>6431.5</v>
      </c>
      <c r="G111" s="49">
        <f>G112+G114</f>
        <v>6494.8</v>
      </c>
      <c r="H111" s="49">
        <f>H112+H114</f>
        <v>6575.8</v>
      </c>
      <c r="I111" s="12"/>
      <c r="J111" s="62"/>
    </row>
    <row r="112" spans="1:10" s="15" customFormat="1" ht="25.5">
      <c r="A112" s="34" t="s">
        <v>74</v>
      </c>
      <c r="B112" s="24"/>
      <c r="C112" s="16">
        <v>75001</v>
      </c>
      <c r="D112" s="31" t="s">
        <v>33</v>
      </c>
      <c r="E112" s="18" t="s">
        <v>73</v>
      </c>
      <c r="F112" s="49">
        <f>F113</f>
        <v>3931.5</v>
      </c>
      <c r="G112" s="49">
        <f>G113</f>
        <v>3994.8</v>
      </c>
      <c r="H112" s="49">
        <f>H113</f>
        <v>4075.8</v>
      </c>
      <c r="I112" s="12"/>
      <c r="J112" s="62"/>
    </row>
    <row r="113" spans="1:10" s="15" customFormat="1" ht="25.5">
      <c r="A113" s="34" t="s">
        <v>75</v>
      </c>
      <c r="B113" s="24"/>
      <c r="C113" s="16">
        <v>75001</v>
      </c>
      <c r="D113" s="31" t="s">
        <v>33</v>
      </c>
      <c r="E113" s="18" t="s">
        <v>49</v>
      </c>
      <c r="F113" s="47">
        <v>3931.5</v>
      </c>
      <c r="G113" s="47">
        <v>3994.8</v>
      </c>
      <c r="H113" s="47">
        <v>4075.8</v>
      </c>
      <c r="I113" s="12" t="s">
        <v>70</v>
      </c>
      <c r="J113" s="62"/>
    </row>
    <row r="114" spans="1:10" s="15" customFormat="1">
      <c r="A114" s="34" t="s">
        <v>78</v>
      </c>
      <c r="B114" s="24"/>
      <c r="C114" s="16">
        <v>75001</v>
      </c>
      <c r="D114" s="31" t="s">
        <v>33</v>
      </c>
      <c r="E114" s="18" t="s">
        <v>76</v>
      </c>
      <c r="F114" s="49">
        <f>F115</f>
        <v>2500</v>
      </c>
      <c r="G114" s="49">
        <f>G115</f>
        <v>2500</v>
      </c>
      <c r="H114" s="49">
        <f>H115</f>
        <v>2500</v>
      </c>
      <c r="I114" s="12"/>
      <c r="J114" s="62"/>
    </row>
    <row r="115" spans="1:10" s="15" customFormat="1" ht="51">
      <c r="A115" s="34" t="s">
        <v>187</v>
      </c>
      <c r="B115" s="24"/>
      <c r="C115" s="16">
        <v>75001</v>
      </c>
      <c r="D115" s="31" t="s">
        <v>33</v>
      </c>
      <c r="E115" s="18" t="s">
        <v>97</v>
      </c>
      <c r="F115" s="54">
        <v>2500</v>
      </c>
      <c r="G115" s="54">
        <v>2500</v>
      </c>
      <c r="H115" s="54">
        <v>2500</v>
      </c>
      <c r="I115" s="12"/>
      <c r="J115" s="62"/>
    </row>
    <row r="116" spans="1:10" s="15" customFormat="1" ht="25.5">
      <c r="A116" s="34" t="s">
        <v>102</v>
      </c>
      <c r="B116" s="24"/>
      <c r="C116" s="16">
        <v>75004</v>
      </c>
      <c r="D116" s="19" t="s">
        <v>19</v>
      </c>
      <c r="E116" s="18"/>
      <c r="F116" s="49">
        <f>F117</f>
        <v>4380</v>
      </c>
      <c r="G116" s="49">
        <f>G117</f>
        <v>3536</v>
      </c>
      <c r="H116" s="49">
        <f>H117</f>
        <v>3536</v>
      </c>
      <c r="I116" s="12"/>
      <c r="J116" s="62"/>
    </row>
    <row r="117" spans="1:10" s="15" customFormat="1" ht="25.5">
      <c r="A117" s="34" t="s">
        <v>63</v>
      </c>
      <c r="B117" s="24"/>
      <c r="C117" s="16">
        <v>75004</v>
      </c>
      <c r="D117" s="16">
        <v>99110</v>
      </c>
      <c r="E117" s="18"/>
      <c r="F117" s="49">
        <f>F118</f>
        <v>4380</v>
      </c>
      <c r="G117" s="49">
        <f t="shared" ref="G117:H117" si="35">G118</f>
        <v>3536</v>
      </c>
      <c r="H117" s="49">
        <f t="shared" si="35"/>
        <v>3536</v>
      </c>
      <c r="I117" s="12"/>
      <c r="J117" s="62"/>
    </row>
    <row r="118" spans="1:10" s="15" customFormat="1">
      <c r="A118" s="34" t="s">
        <v>78</v>
      </c>
      <c r="B118" s="24"/>
      <c r="C118" s="16">
        <v>75004</v>
      </c>
      <c r="D118" s="16">
        <v>99110</v>
      </c>
      <c r="E118" s="18" t="s">
        <v>76</v>
      </c>
      <c r="F118" s="49">
        <f>F119</f>
        <v>4380</v>
      </c>
      <c r="G118" s="49">
        <f>G119</f>
        <v>3536</v>
      </c>
      <c r="H118" s="49">
        <f>H119</f>
        <v>3536</v>
      </c>
      <c r="I118" s="12"/>
      <c r="J118" s="62"/>
    </row>
    <row r="119" spans="1:10" s="15" customFormat="1" ht="51">
      <c r="A119" s="34" t="s">
        <v>187</v>
      </c>
      <c r="B119" s="37"/>
      <c r="C119" s="16">
        <v>75004</v>
      </c>
      <c r="D119" s="16">
        <v>99110</v>
      </c>
      <c r="E119" s="18" t="s">
        <v>97</v>
      </c>
      <c r="F119" s="47">
        <v>4380</v>
      </c>
      <c r="G119" s="47">
        <v>3536</v>
      </c>
      <c r="H119" s="47">
        <v>3536</v>
      </c>
      <c r="I119" s="12" t="s">
        <v>70</v>
      </c>
      <c r="J119" s="62"/>
    </row>
    <row r="120" spans="1:10" s="15" customFormat="1" ht="25.5">
      <c r="A120" s="34" t="s">
        <v>103</v>
      </c>
      <c r="B120" s="24"/>
      <c r="C120" s="16">
        <v>75005</v>
      </c>
      <c r="D120" s="19" t="s">
        <v>19</v>
      </c>
      <c r="E120" s="18"/>
      <c r="F120" s="49">
        <f>F121</f>
        <v>2364.1</v>
      </c>
      <c r="G120" s="49">
        <f>G121</f>
        <v>2097.1</v>
      </c>
      <c r="H120" s="49">
        <f>H121</f>
        <v>2097.1</v>
      </c>
      <c r="I120" s="12"/>
      <c r="J120" s="62"/>
    </row>
    <row r="121" spans="1:10" s="15" customFormat="1">
      <c r="A121" s="34" t="s">
        <v>62</v>
      </c>
      <c r="B121" s="24"/>
      <c r="C121" s="16">
        <v>75005</v>
      </c>
      <c r="D121" s="17" t="s">
        <v>27</v>
      </c>
      <c r="E121" s="18"/>
      <c r="F121" s="49">
        <f>F122+F124</f>
        <v>2364.1</v>
      </c>
      <c r="G121" s="49">
        <f>G122+G124</f>
        <v>2097.1</v>
      </c>
      <c r="H121" s="49">
        <f>H122+H124</f>
        <v>2097.1</v>
      </c>
      <c r="I121" s="12"/>
      <c r="J121" s="62"/>
    </row>
    <row r="122" spans="1:10" s="15" customFormat="1" ht="63.75">
      <c r="A122" s="34" t="s">
        <v>68</v>
      </c>
      <c r="B122" s="24"/>
      <c r="C122" s="16">
        <v>75005</v>
      </c>
      <c r="D122" s="17" t="s">
        <v>27</v>
      </c>
      <c r="E122" s="18" t="s">
        <v>64</v>
      </c>
      <c r="F122" s="49">
        <f>F123</f>
        <v>2189.1</v>
      </c>
      <c r="G122" s="49">
        <f>G123</f>
        <v>1937.1</v>
      </c>
      <c r="H122" s="49">
        <f>H123</f>
        <v>1937.1</v>
      </c>
      <c r="I122" s="12"/>
      <c r="J122" s="62"/>
    </row>
    <row r="123" spans="1:10" s="15" customFormat="1">
      <c r="A123" s="63" t="s">
        <v>72</v>
      </c>
      <c r="B123" s="24"/>
      <c r="C123" s="16">
        <v>75005</v>
      </c>
      <c r="D123" s="17" t="s">
        <v>27</v>
      </c>
      <c r="E123" s="18" t="s">
        <v>71</v>
      </c>
      <c r="F123" s="47">
        <v>2189.1</v>
      </c>
      <c r="G123" s="47">
        <v>1937.1</v>
      </c>
      <c r="H123" s="47">
        <v>1937.1</v>
      </c>
      <c r="I123" s="12" t="s">
        <v>70</v>
      </c>
      <c r="J123" s="62"/>
    </row>
    <row r="124" spans="1:10" s="15" customFormat="1">
      <c r="A124" s="34" t="s">
        <v>78</v>
      </c>
      <c r="B124" s="24"/>
      <c r="C124" s="16">
        <v>75005</v>
      </c>
      <c r="D124" s="17" t="s">
        <v>27</v>
      </c>
      <c r="E124" s="18" t="s">
        <v>76</v>
      </c>
      <c r="F124" s="49">
        <f>F125</f>
        <v>175</v>
      </c>
      <c r="G124" s="49">
        <f>G125</f>
        <v>160</v>
      </c>
      <c r="H124" s="49">
        <f>H125</f>
        <v>160</v>
      </c>
      <c r="I124" s="12"/>
      <c r="J124" s="62"/>
    </row>
    <row r="125" spans="1:10" s="15" customFormat="1">
      <c r="A125" s="34" t="s">
        <v>79</v>
      </c>
      <c r="B125" s="24"/>
      <c r="C125" s="16">
        <v>75005</v>
      </c>
      <c r="D125" s="17" t="s">
        <v>27</v>
      </c>
      <c r="E125" s="18" t="s">
        <v>77</v>
      </c>
      <c r="F125" s="47">
        <v>175</v>
      </c>
      <c r="G125" s="47">
        <v>160</v>
      </c>
      <c r="H125" s="47">
        <v>160</v>
      </c>
      <c r="I125" s="12" t="s">
        <v>70</v>
      </c>
      <c r="J125" s="62"/>
    </row>
    <row r="126" spans="1:10" s="15" customFormat="1" ht="25.5">
      <c r="A126" s="35" t="s">
        <v>104</v>
      </c>
      <c r="B126" s="24"/>
      <c r="C126" s="16">
        <v>75006</v>
      </c>
      <c r="D126" s="19" t="s">
        <v>19</v>
      </c>
      <c r="E126" s="18"/>
      <c r="F126" s="49">
        <f>F127</f>
        <v>950</v>
      </c>
      <c r="G126" s="49">
        <f>G127</f>
        <v>1047.3</v>
      </c>
      <c r="H126" s="49">
        <f>H127</f>
        <v>1047.3</v>
      </c>
      <c r="I126" s="12"/>
      <c r="J126" s="62"/>
    </row>
    <row r="127" spans="1:10" s="15" customFormat="1">
      <c r="A127" s="35" t="s">
        <v>7</v>
      </c>
      <c r="B127" s="24"/>
      <c r="C127" s="16">
        <v>75006</v>
      </c>
      <c r="D127" s="16">
        <v>99130</v>
      </c>
      <c r="E127" s="18"/>
      <c r="F127" s="49">
        <f>F128+F130</f>
        <v>950</v>
      </c>
      <c r="G127" s="49">
        <f>G128+G130</f>
        <v>1047.3</v>
      </c>
      <c r="H127" s="49">
        <f>H128+H130</f>
        <v>1047.3</v>
      </c>
      <c r="I127" s="12"/>
      <c r="J127" s="62"/>
    </row>
    <row r="128" spans="1:10" s="15" customFormat="1" ht="25.5">
      <c r="A128" s="34" t="s">
        <v>74</v>
      </c>
      <c r="B128" s="24"/>
      <c r="C128" s="16">
        <v>75006</v>
      </c>
      <c r="D128" s="16">
        <v>99130</v>
      </c>
      <c r="E128" s="18" t="s">
        <v>73</v>
      </c>
      <c r="F128" s="49">
        <f>F129</f>
        <v>900</v>
      </c>
      <c r="G128" s="49">
        <f>G129</f>
        <v>997.3</v>
      </c>
      <c r="H128" s="49">
        <f>H129</f>
        <v>997.3</v>
      </c>
      <c r="I128" s="12"/>
      <c r="J128" s="62"/>
    </row>
    <row r="129" spans="1:10" s="15" customFormat="1" ht="25.5">
      <c r="A129" s="34" t="s">
        <v>75</v>
      </c>
      <c r="B129" s="24"/>
      <c r="C129" s="16">
        <v>75006</v>
      </c>
      <c r="D129" s="16">
        <v>99130</v>
      </c>
      <c r="E129" s="18" t="s">
        <v>49</v>
      </c>
      <c r="F129" s="47">
        <v>900</v>
      </c>
      <c r="G129" s="47">
        <v>997.3</v>
      </c>
      <c r="H129" s="47">
        <v>997.3</v>
      </c>
      <c r="I129" s="12" t="s">
        <v>70</v>
      </c>
      <c r="J129" s="62"/>
    </row>
    <row r="130" spans="1:10" s="15" customFormat="1">
      <c r="A130" s="34" t="s">
        <v>78</v>
      </c>
      <c r="B130" s="24"/>
      <c r="C130" s="16">
        <v>75006</v>
      </c>
      <c r="D130" s="16">
        <v>99130</v>
      </c>
      <c r="E130" s="18" t="s">
        <v>76</v>
      </c>
      <c r="F130" s="49">
        <f>F131</f>
        <v>50</v>
      </c>
      <c r="G130" s="49">
        <f>G131</f>
        <v>50</v>
      </c>
      <c r="H130" s="49">
        <f>H131</f>
        <v>50</v>
      </c>
      <c r="I130" s="12"/>
      <c r="J130" s="62"/>
    </row>
    <row r="131" spans="1:10" s="15" customFormat="1" ht="51">
      <c r="A131" s="34" t="s">
        <v>187</v>
      </c>
      <c r="B131" s="24"/>
      <c r="C131" s="16">
        <v>75006</v>
      </c>
      <c r="D131" s="16">
        <v>99130</v>
      </c>
      <c r="E131" s="18" t="s">
        <v>97</v>
      </c>
      <c r="F131" s="47">
        <v>50</v>
      </c>
      <c r="G131" s="47">
        <v>50</v>
      </c>
      <c r="H131" s="47">
        <v>50</v>
      </c>
      <c r="I131" s="12" t="s">
        <v>70</v>
      </c>
      <c r="J131" s="62"/>
    </row>
    <row r="132" spans="1:10" s="15" customFormat="1" ht="25.5">
      <c r="A132" s="34" t="s">
        <v>105</v>
      </c>
      <c r="B132" s="24"/>
      <c r="C132" s="16">
        <v>75009</v>
      </c>
      <c r="D132" s="19" t="s">
        <v>19</v>
      </c>
      <c r="E132" s="18"/>
      <c r="F132" s="49">
        <f t="shared" ref="F132:H134" si="36">F133</f>
        <v>15</v>
      </c>
      <c r="G132" s="49">
        <f t="shared" si="36"/>
        <v>15</v>
      </c>
      <c r="H132" s="49">
        <f t="shared" si="36"/>
        <v>15</v>
      </c>
      <c r="I132" s="12"/>
      <c r="J132" s="62"/>
    </row>
    <row r="133" spans="1:10" s="15" customFormat="1">
      <c r="A133" s="34" t="s">
        <v>47</v>
      </c>
      <c r="B133" s="24"/>
      <c r="C133" s="16">
        <v>75009</v>
      </c>
      <c r="D133" s="16">
        <v>99110</v>
      </c>
      <c r="E133" s="18"/>
      <c r="F133" s="49">
        <f t="shared" si="36"/>
        <v>15</v>
      </c>
      <c r="G133" s="49">
        <f t="shared" si="36"/>
        <v>15</v>
      </c>
      <c r="H133" s="49">
        <f t="shared" si="36"/>
        <v>15</v>
      </c>
      <c r="I133" s="12"/>
      <c r="J133" s="62"/>
    </row>
    <row r="134" spans="1:10" s="15" customFormat="1" ht="25.5">
      <c r="A134" s="34" t="s">
        <v>74</v>
      </c>
      <c r="B134" s="24"/>
      <c r="C134" s="16">
        <v>75009</v>
      </c>
      <c r="D134" s="16">
        <v>99110</v>
      </c>
      <c r="E134" s="18" t="s">
        <v>73</v>
      </c>
      <c r="F134" s="49">
        <f t="shared" si="36"/>
        <v>15</v>
      </c>
      <c r="G134" s="49">
        <f t="shared" si="36"/>
        <v>15</v>
      </c>
      <c r="H134" s="49">
        <f t="shared" si="36"/>
        <v>15</v>
      </c>
      <c r="I134" s="12"/>
      <c r="J134" s="62"/>
    </row>
    <row r="135" spans="1:10" s="15" customFormat="1" ht="25.5">
      <c r="A135" s="34" t="s">
        <v>75</v>
      </c>
      <c r="B135" s="24"/>
      <c r="C135" s="16">
        <v>75009</v>
      </c>
      <c r="D135" s="16">
        <v>99110</v>
      </c>
      <c r="E135" s="18" t="s">
        <v>49</v>
      </c>
      <c r="F135" s="47">
        <v>15</v>
      </c>
      <c r="G135" s="47">
        <v>15</v>
      </c>
      <c r="H135" s="47">
        <v>15</v>
      </c>
      <c r="I135" s="12" t="s">
        <v>70</v>
      </c>
      <c r="J135" s="62"/>
    </row>
    <row r="136" spans="1:10" s="15" customFormat="1" ht="25.5">
      <c r="A136" s="34" t="s">
        <v>106</v>
      </c>
      <c r="B136" s="24"/>
      <c r="C136" s="16">
        <v>75014</v>
      </c>
      <c r="D136" s="19" t="s">
        <v>19</v>
      </c>
      <c r="E136" s="18"/>
      <c r="F136" s="49">
        <f>F137</f>
        <v>48.6</v>
      </c>
      <c r="G136" s="49">
        <f>G137</f>
        <v>48.6</v>
      </c>
      <c r="H136" s="49">
        <f>H137</f>
        <v>48.6</v>
      </c>
      <c r="I136" s="12"/>
      <c r="J136" s="62"/>
    </row>
    <row r="137" spans="1:10" s="15" customFormat="1">
      <c r="A137" s="34" t="s">
        <v>107</v>
      </c>
      <c r="B137" s="24"/>
      <c r="C137" s="16">
        <v>75014</v>
      </c>
      <c r="D137" s="16">
        <v>99110</v>
      </c>
      <c r="E137" s="18"/>
      <c r="F137" s="49">
        <f>F140+F138</f>
        <v>48.6</v>
      </c>
      <c r="G137" s="49">
        <f t="shared" ref="G137:H137" si="37">G140+G138</f>
        <v>48.6</v>
      </c>
      <c r="H137" s="49">
        <f t="shared" si="37"/>
        <v>48.6</v>
      </c>
      <c r="I137" s="12"/>
      <c r="J137" s="62"/>
    </row>
    <row r="138" spans="1:10" s="15" customFormat="1" ht="25.5">
      <c r="A138" s="34" t="s">
        <v>74</v>
      </c>
      <c r="B138" s="24"/>
      <c r="C138" s="16">
        <v>75014</v>
      </c>
      <c r="D138" s="16">
        <v>99110</v>
      </c>
      <c r="E138" s="18" t="s">
        <v>73</v>
      </c>
      <c r="F138" s="49">
        <f>F139</f>
        <v>8.6</v>
      </c>
      <c r="G138" s="49">
        <f t="shared" ref="G138:H138" si="38">G139</f>
        <v>8.6</v>
      </c>
      <c r="H138" s="49">
        <f t="shared" si="38"/>
        <v>8.6</v>
      </c>
      <c r="I138" s="12"/>
      <c r="J138" s="62"/>
    </row>
    <row r="139" spans="1:10" s="15" customFormat="1" ht="25.5">
      <c r="A139" s="34" t="s">
        <v>75</v>
      </c>
      <c r="B139" s="24"/>
      <c r="C139" s="16">
        <v>75014</v>
      </c>
      <c r="D139" s="16">
        <v>99110</v>
      </c>
      <c r="E139" s="18" t="s">
        <v>49</v>
      </c>
      <c r="F139" s="71">
        <v>8.6</v>
      </c>
      <c r="G139" s="47">
        <v>8.6</v>
      </c>
      <c r="H139" s="47">
        <v>8.6</v>
      </c>
      <c r="I139" s="12"/>
      <c r="J139" s="62"/>
    </row>
    <row r="140" spans="1:10" s="15" customFormat="1">
      <c r="A140" s="34" t="s">
        <v>78</v>
      </c>
      <c r="B140" s="24"/>
      <c r="C140" s="16">
        <v>75014</v>
      </c>
      <c r="D140" s="16">
        <v>99110</v>
      </c>
      <c r="E140" s="18" t="s">
        <v>76</v>
      </c>
      <c r="F140" s="49">
        <f>F141</f>
        <v>40</v>
      </c>
      <c r="G140" s="49">
        <f t="shared" ref="G140:H140" si="39">G141</f>
        <v>40</v>
      </c>
      <c r="H140" s="49">
        <f t="shared" si="39"/>
        <v>40</v>
      </c>
      <c r="I140" s="12"/>
      <c r="J140" s="62"/>
    </row>
    <row r="141" spans="1:10" s="15" customFormat="1" ht="51">
      <c r="A141" s="34" t="s">
        <v>187</v>
      </c>
      <c r="B141" s="24"/>
      <c r="C141" s="16">
        <v>75014</v>
      </c>
      <c r="D141" s="16">
        <v>99110</v>
      </c>
      <c r="E141" s="18" t="s">
        <v>97</v>
      </c>
      <c r="F141" s="47">
        <v>40</v>
      </c>
      <c r="G141" s="47">
        <v>40</v>
      </c>
      <c r="H141" s="47">
        <v>40</v>
      </c>
      <c r="I141" s="12" t="s">
        <v>70</v>
      </c>
      <c r="J141" s="62"/>
    </row>
    <row r="142" spans="1:10" ht="38.25">
      <c r="A142" s="44" t="s">
        <v>158</v>
      </c>
      <c r="B142" s="13">
        <v>7700000</v>
      </c>
      <c r="C142" s="11">
        <v>76000</v>
      </c>
      <c r="D142" s="14" t="s">
        <v>19</v>
      </c>
      <c r="E142" s="11"/>
      <c r="F142" s="50">
        <f>F143</f>
        <v>100</v>
      </c>
      <c r="G142" s="50">
        <f>G143</f>
        <v>50</v>
      </c>
      <c r="H142" s="50">
        <f>H143</f>
        <v>50</v>
      </c>
      <c r="I142" s="20"/>
    </row>
    <row r="143" spans="1:10" ht="38.25">
      <c r="A143" s="34" t="s">
        <v>158</v>
      </c>
      <c r="B143" s="24"/>
      <c r="C143" s="16">
        <v>76001</v>
      </c>
      <c r="D143" s="19" t="s">
        <v>19</v>
      </c>
      <c r="E143" s="18"/>
      <c r="F143" s="51">
        <f>F144</f>
        <v>100</v>
      </c>
      <c r="G143" s="51">
        <f t="shared" ref="G143:H146" si="40">G144</f>
        <v>50</v>
      </c>
      <c r="H143" s="51">
        <f t="shared" si="40"/>
        <v>50</v>
      </c>
      <c r="I143" s="20"/>
    </row>
    <row r="144" spans="1:10" ht="25.5">
      <c r="A144" s="34" t="s">
        <v>108</v>
      </c>
      <c r="B144" s="24"/>
      <c r="C144" s="16">
        <v>76001</v>
      </c>
      <c r="D144" s="19" t="s">
        <v>19</v>
      </c>
      <c r="E144" s="18"/>
      <c r="F144" s="51">
        <f>F145</f>
        <v>100</v>
      </c>
      <c r="G144" s="51">
        <f t="shared" si="40"/>
        <v>50</v>
      </c>
      <c r="H144" s="51">
        <f t="shared" si="40"/>
        <v>50</v>
      </c>
      <c r="I144" s="20"/>
    </row>
    <row r="145" spans="1:10">
      <c r="A145" s="34" t="s">
        <v>39</v>
      </c>
      <c r="B145" s="24"/>
      <c r="C145" s="16">
        <v>76001</v>
      </c>
      <c r="D145" s="16">
        <v>99130</v>
      </c>
      <c r="E145" s="18"/>
      <c r="F145" s="51">
        <f>F146</f>
        <v>100</v>
      </c>
      <c r="G145" s="51">
        <f t="shared" si="40"/>
        <v>50</v>
      </c>
      <c r="H145" s="51">
        <f t="shared" si="40"/>
        <v>50</v>
      </c>
      <c r="I145" s="20"/>
    </row>
    <row r="146" spans="1:10">
      <c r="A146" s="34" t="s">
        <v>78</v>
      </c>
      <c r="B146" s="24"/>
      <c r="C146" s="16">
        <v>76001</v>
      </c>
      <c r="D146" s="16">
        <v>99130</v>
      </c>
      <c r="E146" s="18" t="s">
        <v>76</v>
      </c>
      <c r="F146" s="51">
        <f>F147</f>
        <v>100</v>
      </c>
      <c r="G146" s="51">
        <f t="shared" si="40"/>
        <v>50</v>
      </c>
      <c r="H146" s="51">
        <f t="shared" si="40"/>
        <v>50</v>
      </c>
      <c r="I146" s="20"/>
    </row>
    <row r="147" spans="1:10" ht="51">
      <c r="A147" s="34" t="s">
        <v>187</v>
      </c>
      <c r="B147" s="24"/>
      <c r="C147" s="16">
        <v>76001</v>
      </c>
      <c r="D147" s="16">
        <v>99130</v>
      </c>
      <c r="E147" s="18" t="s">
        <v>97</v>
      </c>
      <c r="F147" s="52">
        <v>100</v>
      </c>
      <c r="G147" s="52">
        <v>50</v>
      </c>
      <c r="H147" s="52">
        <v>50</v>
      </c>
      <c r="I147" s="20" t="s">
        <v>70</v>
      </c>
    </row>
    <row r="148" spans="1:10" s="15" customFormat="1" ht="25.5">
      <c r="A148" s="39" t="s">
        <v>159</v>
      </c>
      <c r="B148" s="13">
        <v>7700000</v>
      </c>
      <c r="C148" s="11">
        <v>77000</v>
      </c>
      <c r="D148" s="14" t="s">
        <v>19</v>
      </c>
      <c r="E148" s="11"/>
      <c r="F148" s="48">
        <f>F149+F178+F219+F244+F252+F256</f>
        <v>87145.1</v>
      </c>
      <c r="G148" s="48">
        <f t="shared" ref="G148:H148" si="41">G149+G178+G219+G244+G252+G256</f>
        <v>79543.600000000006</v>
      </c>
      <c r="H148" s="48">
        <f t="shared" si="41"/>
        <v>77018.3</v>
      </c>
      <c r="I148" s="12"/>
      <c r="J148" s="62"/>
    </row>
    <row r="149" spans="1:10" ht="47.25" customHeight="1">
      <c r="A149" s="45" t="s">
        <v>160</v>
      </c>
      <c r="B149" s="21">
        <v>7710000</v>
      </c>
      <c r="C149" s="22">
        <v>77100</v>
      </c>
      <c r="D149" s="23" t="s">
        <v>19</v>
      </c>
      <c r="E149" s="22"/>
      <c r="F149" s="53">
        <f>F150+F154+F171+F164</f>
        <v>34592.400000000001</v>
      </c>
      <c r="G149" s="53">
        <f t="shared" ref="G149:H149" si="42">G150+G154+G171+G164</f>
        <v>31121.5</v>
      </c>
      <c r="H149" s="53">
        <f t="shared" si="42"/>
        <v>31121.5</v>
      </c>
      <c r="I149" s="12"/>
    </row>
    <row r="150" spans="1:10" ht="42" customHeight="1">
      <c r="A150" s="34" t="s">
        <v>109</v>
      </c>
      <c r="B150" s="24"/>
      <c r="C150" s="16">
        <v>77101</v>
      </c>
      <c r="D150" s="17" t="s">
        <v>19</v>
      </c>
      <c r="E150" s="18"/>
      <c r="F150" s="49">
        <f>F151</f>
        <v>16809</v>
      </c>
      <c r="G150" s="49">
        <f t="shared" ref="G150:H150" si="43">G151</f>
        <v>16809</v>
      </c>
      <c r="H150" s="49">
        <f t="shared" si="43"/>
        <v>16809</v>
      </c>
      <c r="I150" s="12"/>
    </row>
    <row r="151" spans="1:10" ht="42" customHeight="1">
      <c r="A151" s="34" t="s">
        <v>110</v>
      </c>
      <c r="B151" s="24"/>
      <c r="C151" s="16">
        <v>77101</v>
      </c>
      <c r="D151" s="16">
        <v>76700</v>
      </c>
      <c r="E151" s="18"/>
      <c r="F151" s="49">
        <f>F152</f>
        <v>16809</v>
      </c>
      <c r="G151" s="49">
        <f t="shared" ref="G151:H152" si="44">G152</f>
        <v>16809</v>
      </c>
      <c r="H151" s="49">
        <f t="shared" si="44"/>
        <v>16809</v>
      </c>
      <c r="I151" s="12"/>
    </row>
    <row r="152" spans="1:10" ht="35.25" customHeight="1">
      <c r="A152" s="34" t="s">
        <v>90</v>
      </c>
      <c r="B152" s="24"/>
      <c r="C152" s="16">
        <v>77101</v>
      </c>
      <c r="D152" s="16">
        <v>76700</v>
      </c>
      <c r="E152" s="18" t="s">
        <v>88</v>
      </c>
      <c r="F152" s="49">
        <f>F153</f>
        <v>16809</v>
      </c>
      <c r="G152" s="49">
        <f t="shared" si="44"/>
        <v>16809</v>
      </c>
      <c r="H152" s="49">
        <f t="shared" si="44"/>
        <v>16809</v>
      </c>
      <c r="I152" s="12"/>
    </row>
    <row r="153" spans="1:10" ht="21.75" customHeight="1">
      <c r="A153" s="34" t="s">
        <v>91</v>
      </c>
      <c r="B153" s="24"/>
      <c r="C153" s="16">
        <v>77101</v>
      </c>
      <c r="D153" s="16">
        <v>76700</v>
      </c>
      <c r="E153" s="18" t="s">
        <v>89</v>
      </c>
      <c r="F153" s="47">
        <v>16809</v>
      </c>
      <c r="G153" s="47">
        <v>16809</v>
      </c>
      <c r="H153" s="47">
        <v>16809</v>
      </c>
      <c r="I153" s="12" t="s">
        <v>70</v>
      </c>
    </row>
    <row r="154" spans="1:10" ht="19.5" customHeight="1">
      <c r="A154" s="34" t="s">
        <v>18</v>
      </c>
      <c r="B154" s="21"/>
      <c r="C154" s="16">
        <v>77102</v>
      </c>
      <c r="D154" s="17" t="s">
        <v>19</v>
      </c>
      <c r="E154" s="18"/>
      <c r="F154" s="49">
        <f>F155+F158+F161</f>
        <v>15992.9</v>
      </c>
      <c r="G154" s="49">
        <f t="shared" ref="G154:H154" si="45">G155+G158+G161</f>
        <v>12882.6</v>
      </c>
      <c r="H154" s="49">
        <f t="shared" si="45"/>
        <v>12882.6</v>
      </c>
      <c r="I154" s="12"/>
    </row>
    <row r="155" spans="1:10" ht="35.25" customHeight="1">
      <c r="A155" s="34" t="s">
        <v>111</v>
      </c>
      <c r="B155" s="21"/>
      <c r="C155" s="16">
        <v>77102</v>
      </c>
      <c r="D155" s="17" t="s">
        <v>28</v>
      </c>
      <c r="E155" s="18"/>
      <c r="F155" s="49">
        <f t="shared" ref="F155:H156" si="46">F156</f>
        <v>15583.5</v>
      </c>
      <c r="G155" s="49">
        <f t="shared" si="46"/>
        <v>12593.2</v>
      </c>
      <c r="H155" s="49">
        <f t="shared" si="46"/>
        <v>12593.2</v>
      </c>
      <c r="I155" s="12"/>
    </row>
    <row r="156" spans="1:10" ht="34.5" customHeight="1">
      <c r="A156" s="34" t="s">
        <v>90</v>
      </c>
      <c r="B156" s="21"/>
      <c r="C156" s="16">
        <v>77102</v>
      </c>
      <c r="D156" s="17" t="s">
        <v>28</v>
      </c>
      <c r="E156" s="18" t="s">
        <v>88</v>
      </c>
      <c r="F156" s="49">
        <f t="shared" si="46"/>
        <v>15583.5</v>
      </c>
      <c r="G156" s="49">
        <f t="shared" si="46"/>
        <v>12593.2</v>
      </c>
      <c r="H156" s="49">
        <f t="shared" si="46"/>
        <v>12593.2</v>
      </c>
      <c r="I156" s="12"/>
    </row>
    <row r="157" spans="1:10" ht="18.75" customHeight="1">
      <c r="A157" s="34" t="s">
        <v>91</v>
      </c>
      <c r="B157" s="21"/>
      <c r="C157" s="16">
        <v>77102</v>
      </c>
      <c r="D157" s="17" t="s">
        <v>28</v>
      </c>
      <c r="E157" s="18" t="s">
        <v>89</v>
      </c>
      <c r="F157" s="47">
        <v>15583.5</v>
      </c>
      <c r="G157" s="47">
        <v>12593.2</v>
      </c>
      <c r="H157" s="47">
        <v>12593.2</v>
      </c>
      <c r="I157" s="12" t="s">
        <v>70</v>
      </c>
    </row>
    <row r="158" spans="1:10" ht="53.25" customHeight="1">
      <c r="A158" s="34" t="s">
        <v>112</v>
      </c>
      <c r="B158" s="21"/>
      <c r="C158" s="16">
        <v>77102</v>
      </c>
      <c r="D158" s="16">
        <v>76900</v>
      </c>
      <c r="E158" s="18"/>
      <c r="F158" s="49">
        <f t="shared" ref="F158:H159" si="47">F159</f>
        <v>289.39999999999998</v>
      </c>
      <c r="G158" s="49">
        <f t="shared" si="47"/>
        <v>289.39999999999998</v>
      </c>
      <c r="H158" s="49">
        <f t="shared" si="47"/>
        <v>289.39999999999998</v>
      </c>
      <c r="I158" s="12"/>
    </row>
    <row r="159" spans="1:10" ht="30.75" customHeight="1">
      <c r="A159" s="34" t="s">
        <v>90</v>
      </c>
      <c r="B159" s="21"/>
      <c r="C159" s="16">
        <v>77102</v>
      </c>
      <c r="D159" s="16">
        <v>76900</v>
      </c>
      <c r="E159" s="18" t="s">
        <v>88</v>
      </c>
      <c r="F159" s="49">
        <f t="shared" si="47"/>
        <v>289.39999999999998</v>
      </c>
      <c r="G159" s="49">
        <f t="shared" si="47"/>
        <v>289.39999999999998</v>
      </c>
      <c r="H159" s="49">
        <f t="shared" si="47"/>
        <v>289.39999999999998</v>
      </c>
      <c r="I159" s="12"/>
    </row>
    <row r="160" spans="1:10" ht="17.25" customHeight="1">
      <c r="A160" s="34" t="s">
        <v>91</v>
      </c>
      <c r="B160" s="21"/>
      <c r="C160" s="16">
        <v>77102</v>
      </c>
      <c r="D160" s="16">
        <v>76900</v>
      </c>
      <c r="E160" s="18" t="s">
        <v>89</v>
      </c>
      <c r="F160" s="47">
        <v>289.39999999999998</v>
      </c>
      <c r="G160" s="47">
        <v>289.39999999999998</v>
      </c>
      <c r="H160" s="47">
        <v>289.39999999999998</v>
      </c>
      <c r="I160" s="12" t="s">
        <v>70</v>
      </c>
    </row>
    <row r="161" spans="1:9" ht="17.25" customHeight="1">
      <c r="A161" s="69" t="s">
        <v>203</v>
      </c>
      <c r="B161" s="21"/>
      <c r="C161" s="16">
        <v>77102</v>
      </c>
      <c r="D161" s="16">
        <v>99150</v>
      </c>
      <c r="E161" s="18"/>
      <c r="F161" s="46">
        <f>F162</f>
        <v>120</v>
      </c>
      <c r="G161" s="46">
        <f t="shared" ref="G161:H161" si="48">G162</f>
        <v>0</v>
      </c>
      <c r="H161" s="46">
        <f t="shared" si="48"/>
        <v>0</v>
      </c>
      <c r="I161" s="12"/>
    </row>
    <row r="162" spans="1:9" ht="31.5" customHeight="1">
      <c r="A162" s="69" t="s">
        <v>90</v>
      </c>
      <c r="B162" s="21"/>
      <c r="C162" s="16">
        <v>77102</v>
      </c>
      <c r="D162" s="16">
        <v>99150</v>
      </c>
      <c r="E162" s="18" t="s">
        <v>88</v>
      </c>
      <c r="F162" s="46">
        <f>F163</f>
        <v>120</v>
      </c>
      <c r="G162" s="46">
        <f t="shared" ref="G162:H162" si="49">G163</f>
        <v>0</v>
      </c>
      <c r="H162" s="46">
        <f t="shared" si="49"/>
        <v>0</v>
      </c>
      <c r="I162" s="12"/>
    </row>
    <row r="163" spans="1:9" ht="17.25" customHeight="1">
      <c r="A163" s="69" t="s">
        <v>91</v>
      </c>
      <c r="B163" s="21"/>
      <c r="C163" s="16">
        <v>77102</v>
      </c>
      <c r="D163" s="16">
        <v>99150</v>
      </c>
      <c r="E163" s="18" t="s">
        <v>89</v>
      </c>
      <c r="F163" s="47">
        <v>120</v>
      </c>
      <c r="G163" s="47">
        <v>0</v>
      </c>
      <c r="H163" s="47">
        <v>0</v>
      </c>
      <c r="I163" s="12"/>
    </row>
    <row r="164" spans="1:9" ht="28.5" customHeight="1">
      <c r="A164" s="68" t="s">
        <v>204</v>
      </c>
      <c r="B164" s="21"/>
      <c r="C164" s="16">
        <v>77105</v>
      </c>
      <c r="D164" s="17" t="s">
        <v>19</v>
      </c>
      <c r="E164" s="18"/>
      <c r="F164" s="46">
        <f>F165+F168</f>
        <v>360.6</v>
      </c>
      <c r="G164" s="46">
        <f t="shared" ref="G164:H164" si="50">G165+G168</f>
        <v>0</v>
      </c>
      <c r="H164" s="46">
        <f t="shared" si="50"/>
        <v>0</v>
      </c>
      <c r="I164" s="12"/>
    </row>
    <row r="165" spans="1:9" ht="69" customHeight="1">
      <c r="A165" s="69" t="s">
        <v>183</v>
      </c>
      <c r="B165" s="21"/>
      <c r="C165" s="16">
        <v>77105</v>
      </c>
      <c r="D165" s="72" t="s">
        <v>207</v>
      </c>
      <c r="E165" s="18"/>
      <c r="F165" s="46">
        <f>F166</f>
        <v>180.3</v>
      </c>
      <c r="G165" s="46">
        <f t="shared" ref="G165:H165" si="51">G166</f>
        <v>0</v>
      </c>
      <c r="H165" s="46">
        <f t="shared" si="51"/>
        <v>0</v>
      </c>
      <c r="I165" s="12"/>
    </row>
    <row r="166" spans="1:9" ht="26.25" customHeight="1">
      <c r="A166" s="69" t="s">
        <v>205</v>
      </c>
      <c r="B166" s="21"/>
      <c r="C166" s="16">
        <v>77105</v>
      </c>
      <c r="D166" s="72" t="s">
        <v>207</v>
      </c>
      <c r="E166" s="18" t="s">
        <v>88</v>
      </c>
      <c r="F166" s="46">
        <f>F167</f>
        <v>180.3</v>
      </c>
      <c r="G166" s="46">
        <f t="shared" ref="G166:H166" si="52">G167</f>
        <v>0</v>
      </c>
      <c r="H166" s="46">
        <f t="shared" si="52"/>
        <v>0</v>
      </c>
      <c r="I166" s="12"/>
    </row>
    <row r="167" spans="1:9" ht="30.75" customHeight="1">
      <c r="A167" s="69" t="s">
        <v>90</v>
      </c>
      <c r="B167" s="21"/>
      <c r="C167" s="16">
        <v>77105</v>
      </c>
      <c r="D167" s="72" t="s">
        <v>207</v>
      </c>
      <c r="E167" s="18" t="s">
        <v>89</v>
      </c>
      <c r="F167" s="47">
        <v>180.3</v>
      </c>
      <c r="G167" s="47">
        <v>0</v>
      </c>
      <c r="H167" s="47">
        <v>0</v>
      </c>
      <c r="I167" s="12"/>
    </row>
    <row r="168" spans="1:9" ht="30.75" customHeight="1">
      <c r="A168" s="69" t="s">
        <v>206</v>
      </c>
      <c r="B168" s="21"/>
      <c r="C168" s="16">
        <v>77105</v>
      </c>
      <c r="D168" s="72">
        <v>69100</v>
      </c>
      <c r="E168" s="18"/>
      <c r="F168" s="46">
        <f>F169</f>
        <v>180.3</v>
      </c>
      <c r="G168" s="46">
        <f t="shared" ref="G168:H168" si="53">G169</f>
        <v>0</v>
      </c>
      <c r="H168" s="46">
        <f t="shared" si="53"/>
        <v>0</v>
      </c>
      <c r="I168" s="12"/>
    </row>
    <row r="169" spans="1:9" ht="32.25" customHeight="1">
      <c r="A169" s="69" t="s">
        <v>90</v>
      </c>
      <c r="B169" s="21"/>
      <c r="C169" s="16">
        <v>77105</v>
      </c>
      <c r="D169" s="72">
        <v>69100</v>
      </c>
      <c r="E169" s="18" t="s">
        <v>88</v>
      </c>
      <c r="F169" s="46">
        <f>F170</f>
        <v>180.3</v>
      </c>
      <c r="G169" s="46">
        <f t="shared" ref="G169:H169" si="54">G170</f>
        <v>0</v>
      </c>
      <c r="H169" s="46">
        <f t="shared" si="54"/>
        <v>0</v>
      </c>
      <c r="I169" s="12"/>
    </row>
    <row r="170" spans="1:9" ht="18.75" customHeight="1">
      <c r="A170" s="69" t="s">
        <v>91</v>
      </c>
      <c r="B170" s="21"/>
      <c r="C170" s="16">
        <v>77105</v>
      </c>
      <c r="D170" s="72">
        <v>69100</v>
      </c>
      <c r="E170" s="18" t="s">
        <v>89</v>
      </c>
      <c r="F170" s="47">
        <v>180.3</v>
      </c>
      <c r="G170" s="47"/>
      <c r="H170" s="47"/>
      <c r="I170" s="12"/>
    </row>
    <row r="171" spans="1:9" ht="79.5" customHeight="1">
      <c r="A171" s="34" t="s">
        <v>113</v>
      </c>
      <c r="B171" s="21"/>
      <c r="C171" s="16">
        <v>77107</v>
      </c>
      <c r="D171" s="17" t="s">
        <v>19</v>
      </c>
      <c r="E171" s="18"/>
      <c r="F171" s="49">
        <f>F172+F175</f>
        <v>1429.9</v>
      </c>
      <c r="G171" s="49">
        <f>G172+G175</f>
        <v>1429.9</v>
      </c>
      <c r="H171" s="49">
        <f>H172+H175</f>
        <v>1429.9</v>
      </c>
      <c r="I171" s="12"/>
    </row>
    <row r="172" spans="1:9" ht="99" customHeight="1">
      <c r="A172" s="40" t="s">
        <v>114</v>
      </c>
      <c r="B172" s="21"/>
      <c r="C172" s="16">
        <v>77107</v>
      </c>
      <c r="D172" s="16">
        <v>77800</v>
      </c>
      <c r="E172" s="18"/>
      <c r="F172" s="49">
        <f>F173</f>
        <v>60.2</v>
      </c>
      <c r="G172" s="49">
        <f t="shared" ref="G172:H172" si="55">G173</f>
        <v>60.2</v>
      </c>
      <c r="H172" s="49">
        <f t="shared" si="55"/>
        <v>60.2</v>
      </c>
      <c r="I172" s="12"/>
    </row>
    <row r="173" spans="1:9" ht="63.75" customHeight="1">
      <c r="A173" s="34" t="s">
        <v>68</v>
      </c>
      <c r="B173" s="21"/>
      <c r="C173" s="16">
        <v>77107</v>
      </c>
      <c r="D173" s="16">
        <v>77800</v>
      </c>
      <c r="E173" s="18" t="s">
        <v>64</v>
      </c>
      <c r="F173" s="49">
        <f t="shared" ref="F173:H173" si="56">F174</f>
        <v>60.2</v>
      </c>
      <c r="G173" s="49">
        <f t="shared" si="56"/>
        <v>60.2</v>
      </c>
      <c r="H173" s="49">
        <f t="shared" si="56"/>
        <v>60.2</v>
      </c>
      <c r="I173" s="12"/>
    </row>
    <row r="174" spans="1:9" ht="22.5" customHeight="1">
      <c r="A174" s="34" t="s">
        <v>72</v>
      </c>
      <c r="B174" s="21"/>
      <c r="C174" s="16">
        <v>77107</v>
      </c>
      <c r="D174" s="16">
        <v>77800</v>
      </c>
      <c r="E174" s="18" t="s">
        <v>71</v>
      </c>
      <c r="F174" s="47">
        <v>60.2</v>
      </c>
      <c r="G174" s="47">
        <v>60.2</v>
      </c>
      <c r="H174" s="47">
        <v>60.2</v>
      </c>
      <c r="I174" s="12" t="s">
        <v>70</v>
      </c>
    </row>
    <row r="175" spans="1:9" ht="57.75" customHeight="1">
      <c r="A175" s="34" t="s">
        <v>115</v>
      </c>
      <c r="B175" s="21"/>
      <c r="C175" s="16">
        <v>77107</v>
      </c>
      <c r="D175" s="16">
        <v>77900</v>
      </c>
      <c r="E175" s="18"/>
      <c r="F175" s="49">
        <f t="shared" ref="F175:H176" si="57">F176</f>
        <v>1369.7</v>
      </c>
      <c r="G175" s="49">
        <f t="shared" si="57"/>
        <v>1369.7</v>
      </c>
      <c r="H175" s="49">
        <f t="shared" si="57"/>
        <v>1369.7</v>
      </c>
      <c r="I175" s="12"/>
    </row>
    <row r="176" spans="1:9" ht="22.5" customHeight="1">
      <c r="A176" s="34" t="s">
        <v>86</v>
      </c>
      <c r="B176" s="21"/>
      <c r="C176" s="16">
        <v>77107</v>
      </c>
      <c r="D176" s="16">
        <v>77900</v>
      </c>
      <c r="E176" s="18" t="s">
        <v>83</v>
      </c>
      <c r="F176" s="49">
        <f t="shared" si="57"/>
        <v>1369.7</v>
      </c>
      <c r="G176" s="49">
        <f t="shared" si="57"/>
        <v>1369.7</v>
      </c>
      <c r="H176" s="49">
        <f t="shared" si="57"/>
        <v>1369.7</v>
      </c>
      <c r="I176" s="12"/>
    </row>
    <row r="177" spans="1:9" ht="29.25" customHeight="1">
      <c r="A177" s="34" t="s">
        <v>87</v>
      </c>
      <c r="B177" s="21"/>
      <c r="C177" s="16">
        <v>77107</v>
      </c>
      <c r="D177" s="16">
        <v>77900</v>
      </c>
      <c r="E177" s="18" t="s">
        <v>84</v>
      </c>
      <c r="F177" s="47">
        <v>1369.7</v>
      </c>
      <c r="G177" s="47">
        <v>1369.7</v>
      </c>
      <c r="H177" s="47">
        <v>1369.7</v>
      </c>
      <c r="I177" s="12" t="s">
        <v>70</v>
      </c>
    </row>
    <row r="178" spans="1:9" ht="40.5">
      <c r="A178" s="45" t="s">
        <v>161</v>
      </c>
      <c r="B178" s="21">
        <v>7720000</v>
      </c>
      <c r="C178" s="22">
        <v>77200</v>
      </c>
      <c r="D178" s="23" t="s">
        <v>19</v>
      </c>
      <c r="E178" s="22"/>
      <c r="F178" s="53">
        <f>F179+F186+F201+F208+F212</f>
        <v>41591.199999999997</v>
      </c>
      <c r="G178" s="53">
        <f t="shared" ref="G178:H178" si="58">G179+G186+G201+G208+G212</f>
        <v>39590.5</v>
      </c>
      <c r="H178" s="53">
        <f t="shared" si="58"/>
        <v>37065.199999999997</v>
      </c>
      <c r="I178" s="12"/>
    </row>
    <row r="179" spans="1:9" ht="38.25">
      <c r="A179" s="34" t="s">
        <v>42</v>
      </c>
      <c r="B179" s="24"/>
      <c r="C179" s="16">
        <v>77201</v>
      </c>
      <c r="D179" s="17" t="s">
        <v>19</v>
      </c>
      <c r="E179" s="18"/>
      <c r="F179" s="49">
        <f>F180+F183</f>
        <v>34604.300000000003</v>
      </c>
      <c r="G179" s="49">
        <f>G180+G183</f>
        <v>34394.9</v>
      </c>
      <c r="H179" s="49">
        <f>H180+H183</f>
        <v>34394.9</v>
      </c>
      <c r="I179" s="12"/>
    </row>
    <row r="180" spans="1:9" ht="25.5">
      <c r="A180" s="34" t="s">
        <v>111</v>
      </c>
      <c r="B180" s="24"/>
      <c r="C180" s="16">
        <v>77201</v>
      </c>
      <c r="D180" s="17" t="s">
        <v>28</v>
      </c>
      <c r="E180" s="18"/>
      <c r="F180" s="49">
        <f t="shared" ref="F180:H181" si="59">F181</f>
        <v>4194.6000000000004</v>
      </c>
      <c r="G180" s="49">
        <f t="shared" si="59"/>
        <v>3985.2</v>
      </c>
      <c r="H180" s="49">
        <f t="shared" si="59"/>
        <v>3985.2</v>
      </c>
      <c r="I180" s="12"/>
    </row>
    <row r="181" spans="1:9" ht="25.5">
      <c r="A181" s="34" t="s">
        <v>90</v>
      </c>
      <c r="B181" s="24"/>
      <c r="C181" s="16">
        <v>77201</v>
      </c>
      <c r="D181" s="17" t="s">
        <v>28</v>
      </c>
      <c r="E181" s="18" t="s">
        <v>88</v>
      </c>
      <c r="F181" s="49">
        <f t="shared" si="59"/>
        <v>4194.6000000000004</v>
      </c>
      <c r="G181" s="49">
        <f t="shared" si="59"/>
        <v>3985.2</v>
      </c>
      <c r="H181" s="49">
        <f t="shared" si="59"/>
        <v>3985.2</v>
      </c>
      <c r="I181" s="12"/>
    </row>
    <row r="182" spans="1:9">
      <c r="A182" s="34" t="s">
        <v>91</v>
      </c>
      <c r="B182" s="24"/>
      <c r="C182" s="16">
        <v>77201</v>
      </c>
      <c r="D182" s="17" t="s">
        <v>28</v>
      </c>
      <c r="E182" s="18" t="s">
        <v>89</v>
      </c>
      <c r="F182" s="47">
        <f>3694.6+500</f>
        <v>4194.6000000000004</v>
      </c>
      <c r="G182" s="47">
        <v>3985.2</v>
      </c>
      <c r="H182" s="47">
        <v>3985.2</v>
      </c>
      <c r="I182" s="12" t="s">
        <v>70</v>
      </c>
    </row>
    <row r="183" spans="1:9" ht="38.25">
      <c r="A183" s="34" t="s">
        <v>116</v>
      </c>
      <c r="B183" s="24"/>
      <c r="C183" s="16">
        <v>77201</v>
      </c>
      <c r="D183" s="16">
        <v>77000</v>
      </c>
      <c r="E183" s="18"/>
      <c r="F183" s="49">
        <f t="shared" ref="F183:H184" si="60">F184</f>
        <v>30409.7</v>
      </c>
      <c r="G183" s="49">
        <f t="shared" si="60"/>
        <v>30409.7</v>
      </c>
      <c r="H183" s="49">
        <f t="shared" si="60"/>
        <v>30409.7</v>
      </c>
      <c r="I183" s="12"/>
    </row>
    <row r="184" spans="1:9" ht="25.5">
      <c r="A184" s="34" t="s">
        <v>90</v>
      </c>
      <c r="B184" s="24"/>
      <c r="C184" s="16">
        <v>77201</v>
      </c>
      <c r="D184" s="16">
        <v>77000</v>
      </c>
      <c r="E184" s="18" t="s">
        <v>88</v>
      </c>
      <c r="F184" s="49">
        <f t="shared" si="60"/>
        <v>30409.7</v>
      </c>
      <c r="G184" s="49">
        <f t="shared" si="60"/>
        <v>30409.7</v>
      </c>
      <c r="H184" s="49">
        <f t="shared" si="60"/>
        <v>30409.7</v>
      </c>
      <c r="I184" s="12"/>
    </row>
    <row r="185" spans="1:9">
      <c r="A185" s="34" t="s">
        <v>91</v>
      </c>
      <c r="B185" s="24"/>
      <c r="C185" s="16">
        <v>77201</v>
      </c>
      <c r="D185" s="16">
        <v>77000</v>
      </c>
      <c r="E185" s="18" t="s">
        <v>89</v>
      </c>
      <c r="F185" s="47">
        <v>30409.7</v>
      </c>
      <c r="G185" s="47">
        <v>30409.7</v>
      </c>
      <c r="H185" s="47">
        <v>30409.7</v>
      </c>
      <c r="I185" s="12" t="s">
        <v>70</v>
      </c>
    </row>
    <row r="186" spans="1:9">
      <c r="A186" s="34" t="s">
        <v>17</v>
      </c>
      <c r="B186" s="24"/>
      <c r="C186" s="16">
        <v>77202</v>
      </c>
      <c r="D186" s="17" t="s">
        <v>19</v>
      </c>
      <c r="E186" s="18"/>
      <c r="F186" s="49">
        <f>F187+F193+F196+F190</f>
        <v>1460.1999999999998</v>
      </c>
      <c r="G186" s="49">
        <f t="shared" ref="G186:H186" si="61">G187+G193+G196+G190</f>
        <v>1460.1999999999998</v>
      </c>
      <c r="H186" s="49">
        <f t="shared" si="61"/>
        <v>1460.1999999999998</v>
      </c>
      <c r="I186" s="12"/>
    </row>
    <row r="187" spans="1:9" ht="63.75">
      <c r="A187" s="34" t="s">
        <v>117</v>
      </c>
      <c r="B187" s="24"/>
      <c r="C187" s="16">
        <v>77202</v>
      </c>
      <c r="D187" s="16">
        <v>77200</v>
      </c>
      <c r="E187" s="18"/>
      <c r="F187" s="49">
        <f t="shared" ref="F187:H188" si="62">F188</f>
        <v>759.9</v>
      </c>
      <c r="G187" s="49">
        <f t="shared" si="62"/>
        <v>759.9</v>
      </c>
      <c r="H187" s="49">
        <f t="shared" si="62"/>
        <v>759.9</v>
      </c>
      <c r="I187" s="12"/>
    </row>
    <row r="188" spans="1:9" ht="25.5">
      <c r="A188" s="34" t="s">
        <v>90</v>
      </c>
      <c r="B188" s="24"/>
      <c r="C188" s="16">
        <v>77202</v>
      </c>
      <c r="D188" s="16">
        <v>77200</v>
      </c>
      <c r="E188" s="18" t="s">
        <v>88</v>
      </c>
      <c r="F188" s="49">
        <f t="shared" si="62"/>
        <v>759.9</v>
      </c>
      <c r="G188" s="49">
        <f t="shared" si="62"/>
        <v>759.9</v>
      </c>
      <c r="H188" s="49">
        <f t="shared" si="62"/>
        <v>759.9</v>
      </c>
      <c r="I188" s="12"/>
    </row>
    <row r="189" spans="1:9">
      <c r="A189" s="34" t="s">
        <v>91</v>
      </c>
      <c r="B189" s="24"/>
      <c r="C189" s="16">
        <v>77202</v>
      </c>
      <c r="D189" s="16">
        <v>77200</v>
      </c>
      <c r="E189" s="18" t="s">
        <v>89</v>
      </c>
      <c r="F189" s="47">
        <v>759.9</v>
      </c>
      <c r="G189" s="47">
        <v>759.9</v>
      </c>
      <c r="H189" s="47">
        <v>759.9</v>
      </c>
      <c r="I189" s="12" t="s">
        <v>70</v>
      </c>
    </row>
    <row r="190" spans="1:9" ht="89.25">
      <c r="A190" s="73" t="s">
        <v>208</v>
      </c>
      <c r="B190" s="24"/>
      <c r="C190" s="16">
        <v>77202</v>
      </c>
      <c r="D190" s="16">
        <v>77160</v>
      </c>
      <c r="E190" s="18"/>
      <c r="F190" s="46">
        <f>F191</f>
        <v>392.1</v>
      </c>
      <c r="G190" s="46">
        <f t="shared" ref="G190:H190" si="63">G191</f>
        <v>392.1</v>
      </c>
      <c r="H190" s="46">
        <f t="shared" si="63"/>
        <v>392.1</v>
      </c>
      <c r="I190" s="12"/>
    </row>
    <row r="191" spans="1:9" ht="25.5">
      <c r="A191" s="69" t="s">
        <v>90</v>
      </c>
      <c r="B191" s="24"/>
      <c r="C191" s="16">
        <v>77202</v>
      </c>
      <c r="D191" s="16">
        <v>77160</v>
      </c>
      <c r="E191" s="18" t="s">
        <v>88</v>
      </c>
      <c r="F191" s="46">
        <f>F192</f>
        <v>392.1</v>
      </c>
      <c r="G191" s="46">
        <f t="shared" ref="G191:H191" si="64">G192</f>
        <v>392.1</v>
      </c>
      <c r="H191" s="46">
        <f t="shared" si="64"/>
        <v>392.1</v>
      </c>
      <c r="I191" s="12"/>
    </row>
    <row r="192" spans="1:9">
      <c r="A192" s="69" t="s">
        <v>91</v>
      </c>
      <c r="B192" s="24"/>
      <c r="C192" s="16">
        <v>77202</v>
      </c>
      <c r="D192" s="16">
        <v>77160</v>
      </c>
      <c r="E192" s="18" t="s">
        <v>89</v>
      </c>
      <c r="F192" s="47">
        <v>392.1</v>
      </c>
      <c r="G192" s="47">
        <v>392.1</v>
      </c>
      <c r="H192" s="47">
        <v>392.1</v>
      </c>
      <c r="I192" s="12"/>
    </row>
    <row r="193" spans="1:9" ht="76.5">
      <c r="A193" s="34" t="s">
        <v>118</v>
      </c>
      <c r="B193" s="24"/>
      <c r="C193" s="16">
        <v>77202</v>
      </c>
      <c r="D193" s="16">
        <v>77270</v>
      </c>
      <c r="E193" s="18"/>
      <c r="F193" s="49">
        <f t="shared" ref="F193:H194" si="65">F194</f>
        <v>250</v>
      </c>
      <c r="G193" s="49">
        <f t="shared" si="65"/>
        <v>250</v>
      </c>
      <c r="H193" s="49">
        <f t="shared" si="65"/>
        <v>250</v>
      </c>
      <c r="I193" s="12"/>
    </row>
    <row r="194" spans="1:9" ht="25.5">
      <c r="A194" s="34" t="s">
        <v>90</v>
      </c>
      <c r="B194" s="24"/>
      <c r="C194" s="16">
        <v>77202</v>
      </c>
      <c r="D194" s="16">
        <v>77270</v>
      </c>
      <c r="E194" s="18" t="s">
        <v>88</v>
      </c>
      <c r="F194" s="49">
        <f t="shared" si="65"/>
        <v>250</v>
      </c>
      <c r="G194" s="49">
        <f t="shared" si="65"/>
        <v>250</v>
      </c>
      <c r="H194" s="49">
        <f t="shared" si="65"/>
        <v>250</v>
      </c>
      <c r="I194" s="12"/>
    </row>
    <row r="195" spans="1:9">
      <c r="A195" s="34" t="s">
        <v>91</v>
      </c>
      <c r="B195" s="24"/>
      <c r="C195" s="16">
        <v>77202</v>
      </c>
      <c r="D195" s="16">
        <v>77270</v>
      </c>
      <c r="E195" s="18" t="s">
        <v>89</v>
      </c>
      <c r="F195" s="47">
        <v>250</v>
      </c>
      <c r="G195" s="47">
        <v>250</v>
      </c>
      <c r="H195" s="47">
        <v>250</v>
      </c>
      <c r="I195" s="12" t="s">
        <v>70</v>
      </c>
    </row>
    <row r="196" spans="1:9" ht="153">
      <c r="A196" s="40" t="s">
        <v>119</v>
      </c>
      <c r="B196" s="24"/>
      <c r="C196" s="16">
        <v>77202</v>
      </c>
      <c r="D196" s="16">
        <v>77300</v>
      </c>
      <c r="E196" s="18"/>
      <c r="F196" s="49">
        <f>F197+F199</f>
        <v>58.2</v>
      </c>
      <c r="G196" s="49">
        <f t="shared" ref="G196:H196" si="66">G197+G199</f>
        <v>58.2</v>
      </c>
      <c r="H196" s="49">
        <f t="shared" si="66"/>
        <v>58.2</v>
      </c>
      <c r="I196" s="12"/>
    </row>
    <row r="197" spans="1:9" ht="63.75">
      <c r="A197" s="34" t="s">
        <v>68</v>
      </c>
      <c r="B197" s="24"/>
      <c r="C197" s="16">
        <v>77202</v>
      </c>
      <c r="D197" s="16">
        <v>77300</v>
      </c>
      <c r="E197" s="18" t="s">
        <v>64</v>
      </c>
      <c r="F197" s="49">
        <f t="shared" ref="F197:H197" si="67">F198</f>
        <v>53.2</v>
      </c>
      <c r="G197" s="49">
        <f t="shared" si="67"/>
        <v>53.2</v>
      </c>
      <c r="H197" s="49">
        <f t="shared" si="67"/>
        <v>53.2</v>
      </c>
      <c r="I197" s="12"/>
    </row>
    <row r="198" spans="1:9">
      <c r="A198" s="34" t="s">
        <v>72</v>
      </c>
      <c r="B198" s="24"/>
      <c r="C198" s="16">
        <v>77202</v>
      </c>
      <c r="D198" s="16">
        <v>77300</v>
      </c>
      <c r="E198" s="18" t="s">
        <v>71</v>
      </c>
      <c r="F198" s="47">
        <v>53.2</v>
      </c>
      <c r="G198" s="47">
        <v>53.2</v>
      </c>
      <c r="H198" s="47">
        <v>53.2</v>
      </c>
      <c r="I198" s="12"/>
    </row>
    <row r="199" spans="1:9" ht="25.5">
      <c r="A199" s="34" t="s">
        <v>74</v>
      </c>
      <c r="B199" s="24"/>
      <c r="C199" s="16">
        <v>77202</v>
      </c>
      <c r="D199" s="16">
        <v>77300</v>
      </c>
      <c r="E199" s="18" t="s">
        <v>73</v>
      </c>
      <c r="F199" s="46">
        <f>F200</f>
        <v>5</v>
      </c>
      <c r="G199" s="46">
        <f t="shared" ref="G199:H199" si="68">G200</f>
        <v>5</v>
      </c>
      <c r="H199" s="46">
        <f t="shared" si="68"/>
        <v>5</v>
      </c>
      <c r="I199" s="12"/>
    </row>
    <row r="200" spans="1:9" ht="25.5">
      <c r="A200" s="34" t="s">
        <v>75</v>
      </c>
      <c r="B200" s="24"/>
      <c r="C200" s="16">
        <v>77202</v>
      </c>
      <c r="D200" s="16">
        <v>77300</v>
      </c>
      <c r="E200" s="18" t="s">
        <v>49</v>
      </c>
      <c r="F200" s="47">
        <v>5</v>
      </c>
      <c r="G200" s="47">
        <v>5</v>
      </c>
      <c r="H200" s="47">
        <v>5</v>
      </c>
      <c r="I200" s="12"/>
    </row>
    <row r="201" spans="1:9" ht="38.25">
      <c r="A201" s="69" t="s">
        <v>209</v>
      </c>
      <c r="B201" s="24"/>
      <c r="C201" s="72">
        <v>77203</v>
      </c>
      <c r="D201" s="74" t="s">
        <v>19</v>
      </c>
      <c r="E201" s="75"/>
      <c r="F201" s="46">
        <f>F202+F205</f>
        <v>4545.5</v>
      </c>
      <c r="G201" s="46">
        <f t="shared" ref="G201:H201" si="69">G202+G205</f>
        <v>3535.4</v>
      </c>
      <c r="H201" s="46">
        <f t="shared" si="69"/>
        <v>1010.1</v>
      </c>
      <c r="I201" s="12"/>
    </row>
    <row r="202" spans="1:9" ht="25.5">
      <c r="A202" s="69" t="s">
        <v>210</v>
      </c>
      <c r="B202" s="24"/>
      <c r="C202" s="72">
        <v>77203</v>
      </c>
      <c r="D202" s="72" t="s">
        <v>212</v>
      </c>
      <c r="E202" s="75"/>
      <c r="F202" s="46">
        <f>F203</f>
        <v>4500</v>
      </c>
      <c r="G202" s="46">
        <f t="shared" ref="G202:H202" si="70">G203</f>
        <v>3500</v>
      </c>
      <c r="H202" s="46">
        <f t="shared" si="70"/>
        <v>1000</v>
      </c>
      <c r="I202" s="12"/>
    </row>
    <row r="203" spans="1:9" ht="25.5">
      <c r="A203" s="69" t="s">
        <v>74</v>
      </c>
      <c r="B203" s="24"/>
      <c r="C203" s="72">
        <v>77203</v>
      </c>
      <c r="D203" s="72" t="s">
        <v>212</v>
      </c>
      <c r="E203" s="75" t="s">
        <v>73</v>
      </c>
      <c r="F203" s="46">
        <f>F204</f>
        <v>4500</v>
      </c>
      <c r="G203" s="46">
        <f t="shared" ref="G203:H203" si="71">G204</f>
        <v>3500</v>
      </c>
      <c r="H203" s="46">
        <f t="shared" si="71"/>
        <v>1000</v>
      </c>
      <c r="I203" s="12"/>
    </row>
    <row r="204" spans="1:9" ht="25.5">
      <c r="A204" s="69" t="s">
        <v>75</v>
      </c>
      <c r="B204" s="24"/>
      <c r="C204" s="72">
        <v>77203</v>
      </c>
      <c r="D204" s="72" t="s">
        <v>212</v>
      </c>
      <c r="E204" s="75" t="s">
        <v>49</v>
      </c>
      <c r="F204" s="47">
        <v>4500</v>
      </c>
      <c r="G204" s="47">
        <v>3500</v>
      </c>
      <c r="H204" s="47">
        <v>1000</v>
      </c>
      <c r="I204" s="12"/>
    </row>
    <row r="205" spans="1:9" ht="38.25">
      <c r="A205" s="69" t="s">
        <v>211</v>
      </c>
      <c r="B205" s="24"/>
      <c r="C205" s="72">
        <v>77203</v>
      </c>
      <c r="D205" s="72" t="s">
        <v>213</v>
      </c>
      <c r="E205" s="75"/>
      <c r="F205" s="46">
        <f>F206</f>
        <v>45.5</v>
      </c>
      <c r="G205" s="46">
        <f t="shared" ref="G205:H205" si="72">G206</f>
        <v>35.4</v>
      </c>
      <c r="H205" s="46">
        <f t="shared" si="72"/>
        <v>10.1</v>
      </c>
      <c r="I205" s="12"/>
    </row>
    <row r="206" spans="1:9" ht="25.5">
      <c r="A206" s="69" t="s">
        <v>74</v>
      </c>
      <c r="B206" s="24"/>
      <c r="C206" s="72">
        <v>77203</v>
      </c>
      <c r="D206" s="72" t="s">
        <v>213</v>
      </c>
      <c r="E206" s="75" t="s">
        <v>73</v>
      </c>
      <c r="F206" s="46">
        <f>F207</f>
        <v>45.5</v>
      </c>
      <c r="G206" s="46">
        <f t="shared" ref="G206:H206" si="73">G207</f>
        <v>35.4</v>
      </c>
      <c r="H206" s="46">
        <f t="shared" si="73"/>
        <v>10.1</v>
      </c>
      <c r="I206" s="12"/>
    </row>
    <row r="207" spans="1:9" ht="25.5">
      <c r="A207" s="69" t="s">
        <v>75</v>
      </c>
      <c r="B207" s="24"/>
      <c r="C207" s="72">
        <v>77203</v>
      </c>
      <c r="D207" s="72" t="s">
        <v>213</v>
      </c>
      <c r="E207" s="75" t="s">
        <v>49</v>
      </c>
      <c r="F207" s="47">
        <v>45.5</v>
      </c>
      <c r="G207" s="47">
        <v>35.4</v>
      </c>
      <c r="H207" s="47">
        <v>10.1</v>
      </c>
      <c r="I207" s="12"/>
    </row>
    <row r="208" spans="1:9" ht="25.5">
      <c r="A208" s="35" t="s">
        <v>120</v>
      </c>
      <c r="B208" s="24"/>
      <c r="C208" s="16">
        <v>77205</v>
      </c>
      <c r="D208" s="17" t="s">
        <v>19</v>
      </c>
      <c r="E208" s="18"/>
      <c r="F208" s="49">
        <f>F209</f>
        <v>200</v>
      </c>
      <c r="G208" s="49">
        <f t="shared" ref="G208:H210" si="74">G209</f>
        <v>200</v>
      </c>
      <c r="H208" s="49">
        <f t="shared" si="74"/>
        <v>200</v>
      </c>
      <c r="I208" s="12"/>
    </row>
    <row r="209" spans="1:9" ht="25.5">
      <c r="A209" s="35" t="s">
        <v>43</v>
      </c>
      <c r="B209" s="24"/>
      <c r="C209" s="16">
        <v>77205</v>
      </c>
      <c r="D209" s="16">
        <v>99170</v>
      </c>
      <c r="E209" s="18"/>
      <c r="F209" s="49">
        <f>F210</f>
        <v>200</v>
      </c>
      <c r="G209" s="49">
        <f t="shared" si="74"/>
        <v>200</v>
      </c>
      <c r="H209" s="49">
        <f t="shared" si="74"/>
        <v>200</v>
      </c>
      <c r="I209" s="12"/>
    </row>
    <row r="210" spans="1:9" ht="25.5">
      <c r="A210" s="34" t="s">
        <v>74</v>
      </c>
      <c r="B210" s="24"/>
      <c r="C210" s="16">
        <v>77205</v>
      </c>
      <c r="D210" s="16">
        <v>99170</v>
      </c>
      <c r="E210" s="18" t="s">
        <v>73</v>
      </c>
      <c r="F210" s="49">
        <f>F211</f>
        <v>200</v>
      </c>
      <c r="G210" s="49">
        <f t="shared" si="74"/>
        <v>200</v>
      </c>
      <c r="H210" s="49">
        <f t="shared" si="74"/>
        <v>200</v>
      </c>
      <c r="I210" s="12"/>
    </row>
    <row r="211" spans="1:9" ht="25.5">
      <c r="A211" s="34" t="s">
        <v>75</v>
      </c>
      <c r="B211" s="24"/>
      <c r="C211" s="16">
        <v>77205</v>
      </c>
      <c r="D211" s="16">
        <v>99170</v>
      </c>
      <c r="E211" s="18" t="s">
        <v>49</v>
      </c>
      <c r="F211" s="47">
        <v>200</v>
      </c>
      <c r="G211" s="47">
        <v>200</v>
      </c>
      <c r="H211" s="47">
        <v>200</v>
      </c>
      <c r="I211" s="12" t="s">
        <v>70</v>
      </c>
    </row>
    <row r="212" spans="1:9" ht="25.5">
      <c r="A212" s="68" t="s">
        <v>214</v>
      </c>
      <c r="B212" s="24"/>
      <c r="C212" s="72">
        <v>77206</v>
      </c>
      <c r="D212" s="74" t="s">
        <v>19</v>
      </c>
      <c r="E212" s="75"/>
      <c r="F212" s="67">
        <f>F213+F216</f>
        <v>781.2</v>
      </c>
      <c r="G212" s="67">
        <f t="shared" ref="G212:H212" si="75">G213+G216</f>
        <v>0</v>
      </c>
      <c r="H212" s="67">
        <f t="shared" si="75"/>
        <v>0</v>
      </c>
      <c r="I212" s="12"/>
    </row>
    <row r="213" spans="1:9" ht="63.75">
      <c r="A213" s="69" t="s">
        <v>183</v>
      </c>
      <c r="B213" s="24"/>
      <c r="C213" s="72">
        <v>77206</v>
      </c>
      <c r="D213" s="74" t="s">
        <v>207</v>
      </c>
      <c r="E213" s="75"/>
      <c r="F213" s="67">
        <f>F214</f>
        <v>390.6</v>
      </c>
      <c r="G213" s="67">
        <f t="shared" ref="G213:H213" si="76">G214</f>
        <v>0</v>
      </c>
      <c r="H213" s="67">
        <f t="shared" si="76"/>
        <v>0</v>
      </c>
      <c r="I213" s="12"/>
    </row>
    <row r="214" spans="1:9" ht="25.5">
      <c r="A214" s="69" t="s">
        <v>215</v>
      </c>
      <c r="B214" s="24"/>
      <c r="C214" s="72">
        <v>77206</v>
      </c>
      <c r="D214" s="74" t="s">
        <v>207</v>
      </c>
      <c r="E214" s="75" t="s">
        <v>88</v>
      </c>
      <c r="F214" s="67">
        <f>F215</f>
        <v>390.6</v>
      </c>
      <c r="G214" s="67">
        <f>G215</f>
        <v>0</v>
      </c>
      <c r="H214" s="67">
        <f>H215</f>
        <v>0</v>
      </c>
      <c r="I214" s="12"/>
    </row>
    <row r="215" spans="1:9" ht="25.5">
      <c r="A215" s="69" t="s">
        <v>90</v>
      </c>
      <c r="B215" s="24"/>
      <c r="C215" s="72">
        <v>77206</v>
      </c>
      <c r="D215" s="74" t="s">
        <v>207</v>
      </c>
      <c r="E215" s="75" t="s">
        <v>89</v>
      </c>
      <c r="F215" s="54">
        <v>390.6</v>
      </c>
      <c r="G215" s="54">
        <v>0</v>
      </c>
      <c r="H215" s="54">
        <v>0</v>
      </c>
      <c r="I215" s="12"/>
    </row>
    <row r="216" spans="1:9" ht="25.5">
      <c r="A216" s="69" t="s">
        <v>216</v>
      </c>
      <c r="B216" s="24"/>
      <c r="C216" s="72">
        <v>77206</v>
      </c>
      <c r="D216" s="74" t="s">
        <v>217</v>
      </c>
      <c r="E216" s="75"/>
      <c r="F216" s="67">
        <f>F217</f>
        <v>390.6</v>
      </c>
      <c r="G216" s="67">
        <f t="shared" ref="G216:H217" si="77">G217</f>
        <v>0</v>
      </c>
      <c r="H216" s="67">
        <f t="shared" si="77"/>
        <v>0</v>
      </c>
      <c r="I216" s="12"/>
    </row>
    <row r="217" spans="1:9" ht="25.5">
      <c r="A217" s="69" t="s">
        <v>90</v>
      </c>
      <c r="B217" s="24"/>
      <c r="C217" s="72">
        <v>77206</v>
      </c>
      <c r="D217" s="74" t="s">
        <v>217</v>
      </c>
      <c r="E217" s="75" t="s">
        <v>88</v>
      </c>
      <c r="F217" s="67">
        <f>F218</f>
        <v>390.6</v>
      </c>
      <c r="G217" s="67">
        <f t="shared" si="77"/>
        <v>0</v>
      </c>
      <c r="H217" s="67">
        <f t="shared" si="77"/>
        <v>0</v>
      </c>
      <c r="I217" s="12"/>
    </row>
    <row r="218" spans="1:9">
      <c r="A218" s="69" t="s">
        <v>91</v>
      </c>
      <c r="B218" s="24"/>
      <c r="C218" s="72">
        <v>77206</v>
      </c>
      <c r="D218" s="74" t="s">
        <v>217</v>
      </c>
      <c r="E218" s="75" t="s">
        <v>89</v>
      </c>
      <c r="F218" s="54">
        <v>390.6</v>
      </c>
      <c r="G218" s="54">
        <v>0</v>
      </c>
      <c r="H218" s="54">
        <v>0</v>
      </c>
      <c r="I218" s="12"/>
    </row>
    <row r="219" spans="1:9" ht="40.5">
      <c r="A219" s="45" t="s">
        <v>162</v>
      </c>
      <c r="B219" s="21">
        <v>7730000</v>
      </c>
      <c r="C219" s="22">
        <v>77300</v>
      </c>
      <c r="D219" s="23" t="s">
        <v>19</v>
      </c>
      <c r="E219" s="22"/>
      <c r="F219" s="53">
        <f>F220+F231+F240+F224</f>
        <v>8693.7000000000007</v>
      </c>
      <c r="G219" s="53">
        <f t="shared" ref="G219:H219" si="78">G220+G231+G240+G224</f>
        <v>6671.8</v>
      </c>
      <c r="H219" s="53">
        <f t="shared" si="78"/>
        <v>6671.8</v>
      </c>
      <c r="I219" s="12"/>
    </row>
    <row r="220" spans="1:9" ht="38.25">
      <c r="A220" s="35" t="s">
        <v>121</v>
      </c>
      <c r="B220" s="24"/>
      <c r="C220" s="16">
        <v>77301</v>
      </c>
      <c r="D220" s="17" t="s">
        <v>19</v>
      </c>
      <c r="E220" s="18"/>
      <c r="F220" s="49">
        <f>F221</f>
        <v>6699.7</v>
      </c>
      <c r="G220" s="49">
        <f>G221</f>
        <v>5721.8</v>
      </c>
      <c r="H220" s="49">
        <f>H221</f>
        <v>5721.8</v>
      </c>
      <c r="I220" s="12"/>
    </row>
    <row r="221" spans="1:9" ht="38.25">
      <c r="A221" s="34" t="s">
        <v>122</v>
      </c>
      <c r="B221" s="24"/>
      <c r="C221" s="16">
        <v>77301</v>
      </c>
      <c r="D221" s="17" t="s">
        <v>28</v>
      </c>
      <c r="E221" s="18"/>
      <c r="F221" s="49">
        <f t="shared" ref="F221:H222" si="79">F222</f>
        <v>6699.7</v>
      </c>
      <c r="G221" s="49">
        <f t="shared" si="79"/>
        <v>5721.8</v>
      </c>
      <c r="H221" s="49">
        <f t="shared" si="79"/>
        <v>5721.8</v>
      </c>
      <c r="I221" s="12"/>
    </row>
    <row r="222" spans="1:9" ht="25.5">
      <c r="A222" s="34" t="s">
        <v>90</v>
      </c>
      <c r="B222" s="24"/>
      <c r="C222" s="16">
        <v>77301</v>
      </c>
      <c r="D222" s="17" t="s">
        <v>28</v>
      </c>
      <c r="E222" s="18" t="s">
        <v>88</v>
      </c>
      <c r="F222" s="49">
        <f t="shared" si="79"/>
        <v>6699.7</v>
      </c>
      <c r="G222" s="49">
        <f t="shared" si="79"/>
        <v>5721.8</v>
      </c>
      <c r="H222" s="49">
        <f t="shared" si="79"/>
        <v>5721.8</v>
      </c>
      <c r="I222" s="12"/>
    </row>
    <row r="223" spans="1:9">
      <c r="A223" s="34" t="s">
        <v>91</v>
      </c>
      <c r="B223" s="24"/>
      <c r="C223" s="16">
        <v>77301</v>
      </c>
      <c r="D223" s="17" t="s">
        <v>28</v>
      </c>
      <c r="E223" s="18" t="s">
        <v>89</v>
      </c>
      <c r="F223" s="47">
        <v>6699.7</v>
      </c>
      <c r="G223" s="47">
        <v>5721.8</v>
      </c>
      <c r="H223" s="47">
        <v>5721.8</v>
      </c>
      <c r="I223" s="12" t="s">
        <v>70</v>
      </c>
    </row>
    <row r="224" spans="1:9" ht="38.25">
      <c r="A224" s="35" t="s">
        <v>182</v>
      </c>
      <c r="B224" s="24"/>
      <c r="C224" s="16">
        <v>77302</v>
      </c>
      <c r="D224" s="17" t="s">
        <v>19</v>
      </c>
      <c r="E224" s="18"/>
      <c r="F224" s="46">
        <f>F225+F228</f>
        <v>640</v>
      </c>
      <c r="G224" s="46">
        <f t="shared" ref="G224:H224" si="80">G225+G228</f>
        <v>0</v>
      </c>
      <c r="H224" s="46">
        <f t="shared" si="80"/>
        <v>0</v>
      </c>
      <c r="I224" s="12"/>
    </row>
    <row r="225" spans="1:9" ht="63.75">
      <c r="A225" s="34" t="s">
        <v>183</v>
      </c>
      <c r="B225" s="24"/>
      <c r="C225" s="16">
        <v>77302</v>
      </c>
      <c r="D225" s="17" t="s">
        <v>190</v>
      </c>
      <c r="E225" s="18"/>
      <c r="F225" s="46">
        <f>F226</f>
        <v>320</v>
      </c>
      <c r="G225" s="46">
        <f t="shared" ref="G225:H225" si="81">G226</f>
        <v>0</v>
      </c>
      <c r="H225" s="46">
        <f t="shared" si="81"/>
        <v>0</v>
      </c>
      <c r="I225" s="12"/>
    </row>
    <row r="226" spans="1:9" ht="25.5">
      <c r="A226" s="34" t="s">
        <v>90</v>
      </c>
      <c r="B226" s="24"/>
      <c r="C226" s="16">
        <v>77302</v>
      </c>
      <c r="D226" s="17" t="s">
        <v>190</v>
      </c>
      <c r="E226" s="18" t="s">
        <v>88</v>
      </c>
      <c r="F226" s="46">
        <f>F227</f>
        <v>320</v>
      </c>
      <c r="G226" s="46">
        <f t="shared" ref="G226:H226" si="82">G227</f>
        <v>0</v>
      </c>
      <c r="H226" s="46">
        <f t="shared" si="82"/>
        <v>0</v>
      </c>
      <c r="I226" s="12"/>
    </row>
    <row r="227" spans="1:9">
      <c r="A227" s="34" t="s">
        <v>91</v>
      </c>
      <c r="B227" s="24"/>
      <c r="C227" s="16">
        <v>77302</v>
      </c>
      <c r="D227" s="17" t="s">
        <v>190</v>
      </c>
      <c r="E227" s="18" t="s">
        <v>89</v>
      </c>
      <c r="F227" s="47">
        <v>320</v>
      </c>
      <c r="G227" s="47">
        <v>0</v>
      </c>
      <c r="H227" s="47">
        <v>0</v>
      </c>
      <c r="I227" s="12"/>
    </row>
    <row r="228" spans="1:9" ht="25.5">
      <c r="A228" s="69" t="s">
        <v>218</v>
      </c>
      <c r="B228" s="24"/>
      <c r="C228" s="16">
        <v>77302</v>
      </c>
      <c r="D228" s="17" t="s">
        <v>217</v>
      </c>
      <c r="E228" s="18"/>
      <c r="F228" s="46">
        <f>F229</f>
        <v>320</v>
      </c>
      <c r="G228" s="46">
        <f t="shared" ref="G228:H228" si="83">G229</f>
        <v>0</v>
      </c>
      <c r="H228" s="46">
        <f t="shared" si="83"/>
        <v>0</v>
      </c>
      <c r="I228" s="12"/>
    </row>
    <row r="229" spans="1:9" ht="25.5">
      <c r="A229" s="69" t="s">
        <v>90</v>
      </c>
      <c r="B229" s="24"/>
      <c r="C229" s="16">
        <v>77302</v>
      </c>
      <c r="D229" s="17" t="s">
        <v>217</v>
      </c>
      <c r="E229" s="18" t="s">
        <v>88</v>
      </c>
      <c r="F229" s="46">
        <f>F230</f>
        <v>320</v>
      </c>
      <c r="G229" s="46">
        <f t="shared" ref="G229:H229" si="84">G230</f>
        <v>0</v>
      </c>
      <c r="H229" s="46">
        <f t="shared" si="84"/>
        <v>0</v>
      </c>
      <c r="I229" s="12"/>
    </row>
    <row r="230" spans="1:9">
      <c r="A230" s="70" t="s">
        <v>91</v>
      </c>
      <c r="B230" s="24"/>
      <c r="C230" s="16">
        <v>77302</v>
      </c>
      <c r="D230" s="17" t="s">
        <v>217</v>
      </c>
      <c r="E230" s="18" t="s">
        <v>89</v>
      </c>
      <c r="F230" s="47">
        <v>320</v>
      </c>
      <c r="G230" s="47">
        <v>0</v>
      </c>
      <c r="H230" s="47">
        <v>0</v>
      </c>
      <c r="I230" s="12"/>
    </row>
    <row r="231" spans="1:9" ht="38.25">
      <c r="A231" s="41" t="s">
        <v>125</v>
      </c>
      <c r="B231" s="24"/>
      <c r="C231" s="16">
        <v>77304</v>
      </c>
      <c r="D231" s="17" t="s">
        <v>19</v>
      </c>
      <c r="E231" s="18"/>
      <c r="F231" s="49">
        <f>F232+F236</f>
        <v>404</v>
      </c>
      <c r="G231" s="49">
        <f>G232+G236</f>
        <v>0</v>
      </c>
      <c r="H231" s="49">
        <f>H232+H236</f>
        <v>0</v>
      </c>
      <c r="I231" s="12"/>
    </row>
    <row r="232" spans="1:9" ht="38.25">
      <c r="A232" s="34" t="s">
        <v>55</v>
      </c>
      <c r="B232" s="24"/>
      <c r="C232" s="16">
        <v>77304</v>
      </c>
      <c r="D232" s="16">
        <v>72500</v>
      </c>
      <c r="E232" s="18"/>
      <c r="F232" s="49">
        <f>F233</f>
        <v>400</v>
      </c>
      <c r="G232" s="49">
        <f t="shared" ref="G232:H232" si="85">G233</f>
        <v>0</v>
      </c>
      <c r="H232" s="49">
        <f t="shared" si="85"/>
        <v>0</v>
      </c>
      <c r="I232" s="12"/>
    </row>
    <row r="233" spans="1:9" ht="63.75">
      <c r="A233" s="34" t="s">
        <v>123</v>
      </c>
      <c r="B233" s="24"/>
      <c r="C233" s="16">
        <v>77304</v>
      </c>
      <c r="D233" s="16">
        <v>72500</v>
      </c>
      <c r="E233" s="18"/>
      <c r="F233" s="49">
        <f t="shared" ref="F233:H234" si="86">F234</f>
        <v>400</v>
      </c>
      <c r="G233" s="49">
        <f t="shared" si="86"/>
        <v>0</v>
      </c>
      <c r="H233" s="49">
        <f t="shared" si="86"/>
        <v>0</v>
      </c>
      <c r="I233" s="12"/>
    </row>
    <row r="234" spans="1:9" ht="25.5">
      <c r="A234" s="34" t="s">
        <v>90</v>
      </c>
      <c r="B234" s="24"/>
      <c r="C234" s="16">
        <v>77304</v>
      </c>
      <c r="D234" s="16">
        <v>72500</v>
      </c>
      <c r="E234" s="18" t="s">
        <v>88</v>
      </c>
      <c r="F234" s="49">
        <f t="shared" si="86"/>
        <v>400</v>
      </c>
      <c r="G234" s="49">
        <f t="shared" si="86"/>
        <v>0</v>
      </c>
      <c r="H234" s="49">
        <f t="shared" si="86"/>
        <v>0</v>
      </c>
      <c r="I234" s="12"/>
    </row>
    <row r="235" spans="1:9">
      <c r="A235" s="34" t="s">
        <v>91</v>
      </c>
      <c r="B235" s="24"/>
      <c r="C235" s="16">
        <v>77304</v>
      </c>
      <c r="D235" s="16">
        <v>72500</v>
      </c>
      <c r="E235" s="18" t="s">
        <v>89</v>
      </c>
      <c r="F235" s="47">
        <v>400</v>
      </c>
      <c r="G235" s="47">
        <v>0</v>
      </c>
      <c r="H235" s="47">
        <v>0</v>
      </c>
      <c r="I235" s="12" t="s">
        <v>70</v>
      </c>
    </row>
    <row r="236" spans="1:9" ht="38.25">
      <c r="A236" s="34" t="s">
        <v>55</v>
      </c>
      <c r="B236" s="24"/>
      <c r="C236" s="16">
        <v>77304</v>
      </c>
      <c r="D236" s="16" t="s">
        <v>56</v>
      </c>
      <c r="E236" s="18"/>
      <c r="F236" s="49">
        <f>F237</f>
        <v>4</v>
      </c>
      <c r="G236" s="49">
        <f t="shared" ref="G236:H236" si="87">G237</f>
        <v>0</v>
      </c>
      <c r="H236" s="49">
        <f t="shared" si="87"/>
        <v>0</v>
      </c>
      <c r="I236" s="12"/>
    </row>
    <row r="237" spans="1:9" ht="63.75">
      <c r="A237" s="34" t="s">
        <v>124</v>
      </c>
      <c r="B237" s="24"/>
      <c r="C237" s="16">
        <v>77304</v>
      </c>
      <c r="D237" s="16" t="s">
        <v>56</v>
      </c>
      <c r="E237" s="18"/>
      <c r="F237" s="49">
        <f t="shared" ref="F237:H238" si="88">F238</f>
        <v>4</v>
      </c>
      <c r="G237" s="49">
        <f t="shared" si="88"/>
        <v>0</v>
      </c>
      <c r="H237" s="49">
        <f t="shared" si="88"/>
        <v>0</v>
      </c>
      <c r="I237" s="12"/>
    </row>
    <row r="238" spans="1:9" ht="25.5">
      <c r="A238" s="34" t="s">
        <v>90</v>
      </c>
      <c r="B238" s="24"/>
      <c r="C238" s="16">
        <v>77304</v>
      </c>
      <c r="D238" s="16" t="s">
        <v>56</v>
      </c>
      <c r="E238" s="18" t="s">
        <v>88</v>
      </c>
      <c r="F238" s="49">
        <f t="shared" si="88"/>
        <v>4</v>
      </c>
      <c r="G238" s="49">
        <f t="shared" si="88"/>
        <v>0</v>
      </c>
      <c r="H238" s="49">
        <f t="shared" si="88"/>
        <v>0</v>
      </c>
      <c r="I238" s="12"/>
    </row>
    <row r="239" spans="1:9">
      <c r="A239" s="34" t="s">
        <v>91</v>
      </c>
      <c r="B239" s="24"/>
      <c r="C239" s="16">
        <v>77304</v>
      </c>
      <c r="D239" s="16" t="s">
        <v>56</v>
      </c>
      <c r="E239" s="18" t="s">
        <v>89</v>
      </c>
      <c r="F239" s="47">
        <v>4</v>
      </c>
      <c r="G239" s="47">
        <v>0</v>
      </c>
      <c r="H239" s="47">
        <v>0</v>
      </c>
      <c r="I239" s="12" t="s">
        <v>70</v>
      </c>
    </row>
    <row r="240" spans="1:9" ht="38.25">
      <c r="A240" s="35" t="s">
        <v>173</v>
      </c>
      <c r="B240" s="24"/>
      <c r="C240" s="16">
        <v>77307</v>
      </c>
      <c r="D240" s="17" t="s">
        <v>19</v>
      </c>
      <c r="E240" s="18"/>
      <c r="F240" s="46">
        <f t="shared" ref="F240:H242" si="89">F241</f>
        <v>950</v>
      </c>
      <c r="G240" s="46">
        <f t="shared" si="89"/>
        <v>950</v>
      </c>
      <c r="H240" s="46">
        <f t="shared" si="89"/>
        <v>950</v>
      </c>
      <c r="I240" s="12"/>
    </row>
    <row r="241" spans="1:9" ht="25.5">
      <c r="A241" s="34" t="s">
        <v>174</v>
      </c>
      <c r="B241" s="24"/>
      <c r="C241" s="16">
        <v>77307</v>
      </c>
      <c r="D241" s="17" t="s">
        <v>175</v>
      </c>
      <c r="E241" s="18"/>
      <c r="F241" s="46">
        <f t="shared" si="89"/>
        <v>950</v>
      </c>
      <c r="G241" s="46">
        <f t="shared" si="89"/>
        <v>950</v>
      </c>
      <c r="H241" s="46">
        <f t="shared" si="89"/>
        <v>950</v>
      </c>
      <c r="I241" s="12"/>
    </row>
    <row r="242" spans="1:9" ht="25.5">
      <c r="A242" s="34" t="s">
        <v>90</v>
      </c>
      <c r="B242" s="24"/>
      <c r="C242" s="16">
        <v>77307</v>
      </c>
      <c r="D242" s="17" t="s">
        <v>175</v>
      </c>
      <c r="E242" s="18" t="s">
        <v>88</v>
      </c>
      <c r="F242" s="46">
        <f t="shared" si="89"/>
        <v>950</v>
      </c>
      <c r="G242" s="46">
        <f t="shared" si="89"/>
        <v>950</v>
      </c>
      <c r="H242" s="46">
        <f t="shared" si="89"/>
        <v>950</v>
      </c>
      <c r="I242" s="12"/>
    </row>
    <row r="243" spans="1:9" ht="51">
      <c r="A243" s="66" t="s">
        <v>176</v>
      </c>
      <c r="B243" s="24"/>
      <c r="C243" s="16">
        <v>77307</v>
      </c>
      <c r="D243" s="17" t="s">
        <v>175</v>
      </c>
      <c r="E243" s="18" t="s">
        <v>177</v>
      </c>
      <c r="F243" s="47">
        <v>950</v>
      </c>
      <c r="G243" s="47">
        <v>950</v>
      </c>
      <c r="H243" s="47">
        <v>950</v>
      </c>
      <c r="I243" s="12"/>
    </row>
    <row r="244" spans="1:9" ht="25.5">
      <c r="A244" s="34" t="s">
        <v>126</v>
      </c>
      <c r="B244" s="24"/>
      <c r="C244" s="16">
        <v>77001</v>
      </c>
      <c r="D244" s="17" t="s">
        <v>19</v>
      </c>
      <c r="E244" s="18"/>
      <c r="F244" s="49">
        <f>F245</f>
        <v>2067.8000000000002</v>
      </c>
      <c r="G244" s="49">
        <f>G245</f>
        <v>2014.8</v>
      </c>
      <c r="H244" s="49">
        <f>H245</f>
        <v>2014.8</v>
      </c>
      <c r="I244" s="12"/>
    </row>
    <row r="245" spans="1:9" ht="25.5">
      <c r="A245" s="38" t="s">
        <v>61</v>
      </c>
      <c r="B245" s="24"/>
      <c r="C245" s="16">
        <v>77001</v>
      </c>
      <c r="D245" s="17" t="s">
        <v>27</v>
      </c>
      <c r="E245" s="18"/>
      <c r="F245" s="49">
        <f>F246+F248+F250</f>
        <v>2067.8000000000002</v>
      </c>
      <c r="G245" s="49">
        <f>G246+G248+G250</f>
        <v>2014.8</v>
      </c>
      <c r="H245" s="49">
        <f>H246+H248+H250</f>
        <v>2014.8</v>
      </c>
      <c r="I245" s="12"/>
    </row>
    <row r="246" spans="1:9" ht="63.75">
      <c r="A246" s="34" t="s">
        <v>68</v>
      </c>
      <c r="B246" s="24"/>
      <c r="C246" s="16">
        <v>77001</v>
      </c>
      <c r="D246" s="17" t="s">
        <v>27</v>
      </c>
      <c r="E246" s="18" t="s">
        <v>64</v>
      </c>
      <c r="F246" s="49">
        <f>F247</f>
        <v>1983</v>
      </c>
      <c r="G246" s="49">
        <f>G247</f>
        <v>1929.3</v>
      </c>
      <c r="H246" s="49">
        <f>H247</f>
        <v>1929.3</v>
      </c>
      <c r="I246" s="12"/>
    </row>
    <row r="247" spans="1:9">
      <c r="A247" s="34" t="s">
        <v>72</v>
      </c>
      <c r="B247" s="24"/>
      <c r="C247" s="16">
        <v>77001</v>
      </c>
      <c r="D247" s="17" t="s">
        <v>27</v>
      </c>
      <c r="E247" s="18" t="s">
        <v>71</v>
      </c>
      <c r="F247" s="47">
        <v>1983</v>
      </c>
      <c r="G247" s="47">
        <v>1929.3</v>
      </c>
      <c r="H247" s="47">
        <v>1929.3</v>
      </c>
      <c r="I247" s="12" t="s">
        <v>70</v>
      </c>
    </row>
    <row r="248" spans="1:9" ht="25.5">
      <c r="A248" s="34" t="s">
        <v>74</v>
      </c>
      <c r="B248" s="24"/>
      <c r="C248" s="16">
        <v>77001</v>
      </c>
      <c r="D248" s="17" t="s">
        <v>27</v>
      </c>
      <c r="E248" s="18" t="s">
        <v>73</v>
      </c>
      <c r="F248" s="49">
        <f>F249</f>
        <v>79.8</v>
      </c>
      <c r="G248" s="49">
        <f>G249</f>
        <v>80.5</v>
      </c>
      <c r="H248" s="49">
        <f>H249</f>
        <v>80.5</v>
      </c>
      <c r="I248" s="12"/>
    </row>
    <row r="249" spans="1:9" ht="25.5">
      <c r="A249" s="34" t="s">
        <v>75</v>
      </c>
      <c r="B249" s="24"/>
      <c r="C249" s="16">
        <v>77001</v>
      </c>
      <c r="D249" s="17" t="s">
        <v>27</v>
      </c>
      <c r="E249" s="18" t="s">
        <v>49</v>
      </c>
      <c r="F249" s="47">
        <v>79.8</v>
      </c>
      <c r="G249" s="47">
        <v>80.5</v>
      </c>
      <c r="H249" s="47">
        <v>80.5</v>
      </c>
      <c r="I249" s="12" t="s">
        <v>70</v>
      </c>
    </row>
    <row r="250" spans="1:9">
      <c r="A250" s="34" t="s">
        <v>78</v>
      </c>
      <c r="B250" s="24"/>
      <c r="C250" s="16">
        <v>77001</v>
      </c>
      <c r="D250" s="17" t="s">
        <v>27</v>
      </c>
      <c r="E250" s="18" t="s">
        <v>76</v>
      </c>
      <c r="F250" s="49">
        <f>F251</f>
        <v>5</v>
      </c>
      <c r="G250" s="49">
        <f>G251</f>
        <v>5</v>
      </c>
      <c r="H250" s="49">
        <f>H251</f>
        <v>5</v>
      </c>
      <c r="I250" s="12"/>
    </row>
    <row r="251" spans="1:9">
      <c r="A251" s="34" t="s">
        <v>79</v>
      </c>
      <c r="B251" s="24"/>
      <c r="C251" s="16">
        <v>77001</v>
      </c>
      <c r="D251" s="17" t="s">
        <v>27</v>
      </c>
      <c r="E251" s="18" t="s">
        <v>77</v>
      </c>
      <c r="F251" s="47">
        <v>5</v>
      </c>
      <c r="G251" s="47">
        <v>5</v>
      </c>
      <c r="H251" s="47">
        <v>5</v>
      </c>
      <c r="I251" s="12" t="s">
        <v>70</v>
      </c>
    </row>
    <row r="252" spans="1:9" ht="38.25">
      <c r="A252" s="35" t="s">
        <v>127</v>
      </c>
      <c r="B252" s="24"/>
      <c r="C252" s="16">
        <v>77002</v>
      </c>
      <c r="D252" s="17" t="s">
        <v>19</v>
      </c>
      <c r="E252" s="18"/>
      <c r="F252" s="49">
        <f>F253</f>
        <v>100</v>
      </c>
      <c r="G252" s="49">
        <f t="shared" ref="G252:H254" si="90">G253</f>
        <v>70</v>
      </c>
      <c r="H252" s="49">
        <f t="shared" si="90"/>
        <v>70</v>
      </c>
      <c r="I252" s="12"/>
    </row>
    <row r="253" spans="1:9" ht="25.5">
      <c r="A253" s="35" t="s">
        <v>20</v>
      </c>
      <c r="B253" s="24"/>
      <c r="C253" s="16">
        <v>77002</v>
      </c>
      <c r="D253" s="16">
        <v>99180</v>
      </c>
      <c r="E253" s="18"/>
      <c r="F253" s="49">
        <f>F254</f>
        <v>100</v>
      </c>
      <c r="G253" s="49">
        <f t="shared" si="90"/>
        <v>70</v>
      </c>
      <c r="H253" s="49">
        <f t="shared" si="90"/>
        <v>70</v>
      </c>
      <c r="I253" s="12"/>
    </row>
    <row r="254" spans="1:9" ht="25.5">
      <c r="A254" s="34" t="s">
        <v>74</v>
      </c>
      <c r="B254" s="24"/>
      <c r="C254" s="16">
        <v>77002</v>
      </c>
      <c r="D254" s="16">
        <v>99180</v>
      </c>
      <c r="E254" s="18" t="s">
        <v>73</v>
      </c>
      <c r="F254" s="49">
        <f>F255</f>
        <v>100</v>
      </c>
      <c r="G254" s="49">
        <f t="shared" si="90"/>
        <v>70</v>
      </c>
      <c r="H254" s="49">
        <f t="shared" si="90"/>
        <v>70</v>
      </c>
      <c r="I254" s="12"/>
    </row>
    <row r="255" spans="1:9" ht="25.5">
      <c r="A255" s="34" t="s">
        <v>75</v>
      </c>
      <c r="B255" s="24"/>
      <c r="C255" s="16">
        <v>77002</v>
      </c>
      <c r="D255" s="16">
        <v>99180</v>
      </c>
      <c r="E255" s="18" t="s">
        <v>49</v>
      </c>
      <c r="F255" s="54">
        <v>100</v>
      </c>
      <c r="G255" s="54">
        <v>70</v>
      </c>
      <c r="H255" s="54">
        <v>70</v>
      </c>
      <c r="I255" s="12" t="s">
        <v>70</v>
      </c>
    </row>
    <row r="256" spans="1:9" ht="24.75" customHeight="1">
      <c r="A256" s="35" t="s">
        <v>128</v>
      </c>
      <c r="B256" s="24"/>
      <c r="C256" s="16">
        <v>77003</v>
      </c>
      <c r="D256" s="17" t="s">
        <v>19</v>
      </c>
      <c r="E256" s="18"/>
      <c r="F256" s="49">
        <f>F257</f>
        <v>100</v>
      </c>
      <c r="G256" s="49">
        <f t="shared" ref="G256:H258" si="91">G257</f>
        <v>75</v>
      </c>
      <c r="H256" s="49">
        <f t="shared" si="91"/>
        <v>75</v>
      </c>
      <c r="I256" s="12"/>
    </row>
    <row r="257" spans="1:10" ht="18" customHeight="1">
      <c r="A257" s="35" t="s">
        <v>44</v>
      </c>
      <c r="B257" s="24"/>
      <c r="C257" s="16">
        <v>77003</v>
      </c>
      <c r="D257" s="16">
        <v>99190</v>
      </c>
      <c r="E257" s="18"/>
      <c r="F257" s="49">
        <f>F258</f>
        <v>100</v>
      </c>
      <c r="G257" s="49">
        <f t="shared" si="91"/>
        <v>75</v>
      </c>
      <c r="H257" s="49">
        <f t="shared" si="91"/>
        <v>75</v>
      </c>
      <c r="I257" s="12"/>
    </row>
    <row r="258" spans="1:10" ht="27.75" customHeight="1">
      <c r="A258" s="34" t="s">
        <v>74</v>
      </c>
      <c r="B258" s="24"/>
      <c r="C258" s="16">
        <v>77003</v>
      </c>
      <c r="D258" s="16">
        <v>99190</v>
      </c>
      <c r="E258" s="18" t="s">
        <v>73</v>
      </c>
      <c r="F258" s="49">
        <f>F259</f>
        <v>100</v>
      </c>
      <c r="G258" s="49">
        <f t="shared" si="91"/>
        <v>75</v>
      </c>
      <c r="H258" s="49">
        <f t="shared" si="91"/>
        <v>75</v>
      </c>
      <c r="I258" s="12"/>
    </row>
    <row r="259" spans="1:10" ht="27.75" customHeight="1">
      <c r="A259" s="34" t="s">
        <v>75</v>
      </c>
      <c r="B259" s="24"/>
      <c r="C259" s="16">
        <v>77003</v>
      </c>
      <c r="D259" s="16">
        <v>99190</v>
      </c>
      <c r="E259" s="18" t="s">
        <v>49</v>
      </c>
      <c r="F259" s="47">
        <v>100</v>
      </c>
      <c r="G259" s="47">
        <v>75</v>
      </c>
      <c r="H259" s="47">
        <v>75</v>
      </c>
      <c r="I259" s="12" t="s">
        <v>70</v>
      </c>
    </row>
    <row r="260" spans="1:10" s="15" customFormat="1" ht="25.5">
      <c r="A260" s="39" t="s">
        <v>163</v>
      </c>
      <c r="B260" s="13">
        <v>7800000</v>
      </c>
      <c r="C260" s="11">
        <v>78000</v>
      </c>
      <c r="D260" s="14" t="s">
        <v>19</v>
      </c>
      <c r="E260" s="11"/>
      <c r="F260" s="48">
        <f>F261+F265+F275+F279+F286</f>
        <v>18028.599999999999</v>
      </c>
      <c r="G260" s="48">
        <f t="shared" ref="G260:H260" si="92">G261+G265+G275+G279+G286</f>
        <v>9739.0999999999985</v>
      </c>
      <c r="H260" s="48">
        <f t="shared" si="92"/>
        <v>9739.0999999999985</v>
      </c>
      <c r="I260" s="12"/>
      <c r="J260" s="62"/>
    </row>
    <row r="261" spans="1:10" s="15" customFormat="1" ht="38.25">
      <c r="A261" s="34" t="s">
        <v>129</v>
      </c>
      <c r="B261" s="24"/>
      <c r="C261" s="16">
        <v>78001</v>
      </c>
      <c r="D261" s="17" t="s">
        <v>19</v>
      </c>
      <c r="E261" s="18"/>
      <c r="F261" s="49">
        <f>F262</f>
        <v>1021.8</v>
      </c>
      <c r="G261" s="49">
        <f t="shared" ref="G261:H263" si="93">G262</f>
        <v>1021.8</v>
      </c>
      <c r="H261" s="49">
        <f t="shared" si="93"/>
        <v>1021.8</v>
      </c>
      <c r="I261" s="12"/>
      <c r="J261" s="62"/>
    </row>
    <row r="262" spans="1:10" s="15" customFormat="1" ht="38.25">
      <c r="A262" s="34" t="s">
        <v>5</v>
      </c>
      <c r="B262" s="24"/>
      <c r="C262" s="16">
        <v>78001</v>
      </c>
      <c r="D262" s="16">
        <v>99200</v>
      </c>
      <c r="E262" s="18"/>
      <c r="F262" s="49">
        <f>F263</f>
        <v>1021.8</v>
      </c>
      <c r="G262" s="49">
        <f t="shared" si="93"/>
        <v>1021.8</v>
      </c>
      <c r="H262" s="49">
        <f t="shared" si="93"/>
        <v>1021.8</v>
      </c>
      <c r="I262" s="12"/>
      <c r="J262" s="62"/>
    </row>
    <row r="263" spans="1:10" s="15" customFormat="1" ht="25.5">
      <c r="A263" s="34" t="s">
        <v>90</v>
      </c>
      <c r="B263" s="24"/>
      <c r="C263" s="16">
        <v>78001</v>
      </c>
      <c r="D263" s="16">
        <v>99200</v>
      </c>
      <c r="E263" s="18" t="s">
        <v>88</v>
      </c>
      <c r="F263" s="49">
        <f>F264</f>
        <v>1021.8</v>
      </c>
      <c r="G263" s="49">
        <f t="shared" si="93"/>
        <v>1021.8</v>
      </c>
      <c r="H263" s="49">
        <f t="shared" si="93"/>
        <v>1021.8</v>
      </c>
      <c r="I263" s="12"/>
      <c r="J263" s="62"/>
    </row>
    <row r="264" spans="1:10" s="15" customFormat="1">
      <c r="A264" s="34" t="s">
        <v>91</v>
      </c>
      <c r="B264" s="24"/>
      <c r="C264" s="16">
        <v>78001</v>
      </c>
      <c r="D264" s="16">
        <v>99200</v>
      </c>
      <c r="E264" s="18" t="s">
        <v>89</v>
      </c>
      <c r="F264" s="47">
        <v>1021.8</v>
      </c>
      <c r="G264" s="47">
        <v>1021.8</v>
      </c>
      <c r="H264" s="47">
        <v>1021.8</v>
      </c>
      <c r="I264" s="12" t="s">
        <v>70</v>
      </c>
      <c r="J264" s="62"/>
    </row>
    <row r="265" spans="1:10" s="15" customFormat="1" ht="25.5">
      <c r="A265" s="35" t="s">
        <v>130</v>
      </c>
      <c r="B265" s="24"/>
      <c r="C265" s="16">
        <v>78002</v>
      </c>
      <c r="D265" s="19" t="s">
        <v>19</v>
      </c>
      <c r="E265" s="18"/>
      <c r="F265" s="49">
        <f>F266+F273</f>
        <v>1523.6000000000001</v>
      </c>
      <c r="G265" s="49">
        <f>G266+G273</f>
        <v>1523.6000000000001</v>
      </c>
      <c r="H265" s="49">
        <f>H266+H273</f>
        <v>1523.6000000000001</v>
      </c>
      <c r="I265" s="12"/>
      <c r="J265" s="62"/>
    </row>
    <row r="266" spans="1:10" s="15" customFormat="1" ht="25.5">
      <c r="A266" s="35" t="s">
        <v>36</v>
      </c>
      <c r="B266" s="24"/>
      <c r="C266" s="16">
        <v>78002</v>
      </c>
      <c r="D266" s="17" t="s">
        <v>27</v>
      </c>
      <c r="E266" s="18"/>
      <c r="F266" s="49">
        <f>F267+F269+F271</f>
        <v>1275.9000000000001</v>
      </c>
      <c r="G266" s="49">
        <f>G267+G269+G271</f>
        <v>1275.9000000000001</v>
      </c>
      <c r="H266" s="49">
        <f>H267+H269+H271</f>
        <v>1275.9000000000001</v>
      </c>
      <c r="I266" s="12"/>
      <c r="J266" s="62"/>
    </row>
    <row r="267" spans="1:10" s="15" customFormat="1" ht="63.75">
      <c r="A267" s="34" t="s">
        <v>68</v>
      </c>
      <c r="B267" s="24"/>
      <c r="C267" s="16">
        <v>78002</v>
      </c>
      <c r="D267" s="17" t="s">
        <v>27</v>
      </c>
      <c r="E267" s="18" t="s">
        <v>64</v>
      </c>
      <c r="F267" s="49">
        <f>F268</f>
        <v>1170.9000000000001</v>
      </c>
      <c r="G267" s="49">
        <f>G268</f>
        <v>1170.9000000000001</v>
      </c>
      <c r="H267" s="49">
        <f>H268</f>
        <v>1170.9000000000001</v>
      </c>
      <c r="I267" s="12"/>
      <c r="J267" s="62"/>
    </row>
    <row r="268" spans="1:10" s="15" customFormat="1">
      <c r="A268" s="63" t="s">
        <v>72</v>
      </c>
      <c r="B268" s="24"/>
      <c r="C268" s="16">
        <v>78002</v>
      </c>
      <c r="D268" s="17" t="s">
        <v>27</v>
      </c>
      <c r="E268" s="18" t="s">
        <v>71</v>
      </c>
      <c r="F268" s="47">
        <v>1170.9000000000001</v>
      </c>
      <c r="G268" s="47">
        <v>1170.9000000000001</v>
      </c>
      <c r="H268" s="47">
        <v>1170.9000000000001</v>
      </c>
      <c r="I268" s="12" t="s">
        <v>70</v>
      </c>
      <c r="J268" s="62"/>
    </row>
    <row r="269" spans="1:10" s="15" customFormat="1" ht="25.5">
      <c r="A269" s="34" t="s">
        <v>74</v>
      </c>
      <c r="B269" s="24"/>
      <c r="C269" s="16">
        <v>78002</v>
      </c>
      <c r="D269" s="17" t="s">
        <v>27</v>
      </c>
      <c r="E269" s="18" t="s">
        <v>73</v>
      </c>
      <c r="F269" s="49">
        <f>F270</f>
        <v>100</v>
      </c>
      <c r="G269" s="49">
        <f>G270</f>
        <v>100</v>
      </c>
      <c r="H269" s="49">
        <f>H270</f>
        <v>100</v>
      </c>
      <c r="I269" s="12"/>
      <c r="J269" s="62"/>
    </row>
    <row r="270" spans="1:10" s="15" customFormat="1" ht="25.5">
      <c r="A270" s="34" t="s">
        <v>75</v>
      </c>
      <c r="B270" s="37"/>
      <c r="C270" s="16">
        <v>78002</v>
      </c>
      <c r="D270" s="17" t="s">
        <v>27</v>
      </c>
      <c r="E270" s="18" t="s">
        <v>49</v>
      </c>
      <c r="F270" s="47">
        <v>100</v>
      </c>
      <c r="G270" s="47">
        <v>100</v>
      </c>
      <c r="H270" s="47">
        <v>100</v>
      </c>
      <c r="I270" s="12" t="s">
        <v>70</v>
      </c>
      <c r="J270" s="62"/>
    </row>
    <row r="271" spans="1:10" s="15" customFormat="1">
      <c r="A271" s="34" t="s">
        <v>78</v>
      </c>
      <c r="B271" s="37"/>
      <c r="C271" s="16">
        <v>78002</v>
      </c>
      <c r="D271" s="17" t="s">
        <v>27</v>
      </c>
      <c r="E271" s="18" t="s">
        <v>76</v>
      </c>
      <c r="F271" s="49">
        <f>F272</f>
        <v>5</v>
      </c>
      <c r="G271" s="49">
        <f>G272</f>
        <v>5</v>
      </c>
      <c r="H271" s="49">
        <f>H272</f>
        <v>5</v>
      </c>
      <c r="I271" s="12"/>
      <c r="J271" s="62"/>
    </row>
    <row r="272" spans="1:10" s="15" customFormat="1">
      <c r="A272" s="34" t="s">
        <v>79</v>
      </c>
      <c r="B272" s="37"/>
      <c r="C272" s="16">
        <v>78002</v>
      </c>
      <c r="D272" s="17" t="s">
        <v>27</v>
      </c>
      <c r="E272" s="18" t="s">
        <v>77</v>
      </c>
      <c r="F272" s="47">
        <v>5</v>
      </c>
      <c r="G272" s="47">
        <v>5</v>
      </c>
      <c r="H272" s="47">
        <v>5</v>
      </c>
      <c r="I272" s="12" t="s">
        <v>70</v>
      </c>
      <c r="J272" s="62"/>
    </row>
    <row r="273" spans="1:10" s="15" customFormat="1" ht="25.5">
      <c r="A273" s="34" t="s">
        <v>74</v>
      </c>
      <c r="B273" s="37"/>
      <c r="C273" s="16">
        <v>78002</v>
      </c>
      <c r="D273" s="17" t="s">
        <v>179</v>
      </c>
      <c r="E273" s="18" t="s">
        <v>73</v>
      </c>
      <c r="F273" s="46">
        <f>F274</f>
        <v>247.7</v>
      </c>
      <c r="G273" s="46">
        <f>G274</f>
        <v>247.7</v>
      </c>
      <c r="H273" s="46">
        <f>H274</f>
        <v>247.7</v>
      </c>
      <c r="I273" s="12"/>
      <c r="J273" s="62"/>
    </row>
    <row r="274" spans="1:10" s="15" customFormat="1" ht="25.5">
      <c r="A274" s="34" t="s">
        <v>75</v>
      </c>
      <c r="B274" s="37"/>
      <c r="C274" s="16">
        <v>78002</v>
      </c>
      <c r="D274" s="17" t="s">
        <v>179</v>
      </c>
      <c r="E274" s="18" t="s">
        <v>49</v>
      </c>
      <c r="F274" s="47">
        <v>247.7</v>
      </c>
      <c r="G274" s="47">
        <v>247.7</v>
      </c>
      <c r="H274" s="47">
        <v>247.7</v>
      </c>
      <c r="I274" s="12"/>
      <c r="J274" s="62"/>
    </row>
    <row r="275" spans="1:10" s="15" customFormat="1" ht="25.5">
      <c r="A275" s="35" t="s">
        <v>131</v>
      </c>
      <c r="B275" s="24"/>
      <c r="C275" s="16">
        <v>78003</v>
      </c>
      <c r="D275" s="17" t="s">
        <v>19</v>
      </c>
      <c r="E275" s="18"/>
      <c r="F275" s="49">
        <f>F276</f>
        <v>8520.2999999999993</v>
      </c>
      <c r="G275" s="49">
        <f t="shared" ref="G275:H277" si="94">G276</f>
        <v>4500</v>
      </c>
      <c r="H275" s="49">
        <f t="shared" si="94"/>
        <v>4500</v>
      </c>
      <c r="I275" s="12"/>
      <c r="J275" s="62"/>
    </row>
    <row r="276" spans="1:10" s="15" customFormat="1">
      <c r="A276" s="35" t="s">
        <v>6</v>
      </c>
      <c r="B276" s="24"/>
      <c r="C276" s="16">
        <v>78003</v>
      </c>
      <c r="D276" s="17" t="s">
        <v>28</v>
      </c>
      <c r="E276" s="18"/>
      <c r="F276" s="49">
        <f>F277</f>
        <v>8520.2999999999993</v>
      </c>
      <c r="G276" s="49">
        <f t="shared" si="94"/>
        <v>4500</v>
      </c>
      <c r="H276" s="49">
        <f t="shared" si="94"/>
        <v>4500</v>
      </c>
      <c r="I276" s="12"/>
      <c r="J276" s="62"/>
    </row>
    <row r="277" spans="1:10" s="15" customFormat="1" ht="25.5">
      <c r="A277" s="34" t="s">
        <v>90</v>
      </c>
      <c r="B277" s="24"/>
      <c r="C277" s="16">
        <v>78003</v>
      </c>
      <c r="D277" s="17" t="s">
        <v>28</v>
      </c>
      <c r="E277" s="18" t="s">
        <v>88</v>
      </c>
      <c r="F277" s="49">
        <f>F278</f>
        <v>8520.2999999999993</v>
      </c>
      <c r="G277" s="49">
        <f t="shared" si="94"/>
        <v>4500</v>
      </c>
      <c r="H277" s="49">
        <f t="shared" si="94"/>
        <v>4500</v>
      </c>
      <c r="I277" s="12"/>
      <c r="J277" s="62"/>
    </row>
    <row r="278" spans="1:10" s="15" customFormat="1">
      <c r="A278" s="34" t="s">
        <v>91</v>
      </c>
      <c r="B278" s="24"/>
      <c r="C278" s="16">
        <v>78003</v>
      </c>
      <c r="D278" s="17" t="s">
        <v>28</v>
      </c>
      <c r="E278" s="18" t="s">
        <v>89</v>
      </c>
      <c r="F278" s="47">
        <f>8520.3</f>
        <v>8520.2999999999993</v>
      </c>
      <c r="G278" s="47">
        <v>4500</v>
      </c>
      <c r="H278" s="47">
        <v>4500</v>
      </c>
      <c r="I278" s="12" t="s">
        <v>70</v>
      </c>
      <c r="J278" s="62"/>
    </row>
    <row r="279" spans="1:10" s="15" customFormat="1" ht="25.5">
      <c r="A279" s="35" t="s">
        <v>31</v>
      </c>
      <c r="B279" s="24"/>
      <c r="C279" s="16">
        <v>78004</v>
      </c>
      <c r="D279" s="17" t="s">
        <v>19</v>
      </c>
      <c r="E279" s="18"/>
      <c r="F279" s="49">
        <f>F280+F283</f>
        <v>2693.7</v>
      </c>
      <c r="G279" s="49">
        <f>G280+G283</f>
        <v>2693.7</v>
      </c>
      <c r="H279" s="49">
        <f>H280+H283</f>
        <v>2693.7</v>
      </c>
      <c r="I279" s="12"/>
      <c r="J279" s="62"/>
    </row>
    <row r="280" spans="1:10" s="15" customFormat="1" ht="25.5">
      <c r="A280" s="35" t="s">
        <v>132</v>
      </c>
      <c r="B280" s="24"/>
      <c r="C280" s="16">
        <v>78004</v>
      </c>
      <c r="D280" s="16">
        <v>99210</v>
      </c>
      <c r="E280" s="18"/>
      <c r="F280" s="49">
        <f t="shared" ref="F280:H281" si="95">F281</f>
        <v>100</v>
      </c>
      <c r="G280" s="49">
        <f t="shared" si="95"/>
        <v>100</v>
      </c>
      <c r="H280" s="49">
        <f t="shared" si="95"/>
        <v>100</v>
      </c>
      <c r="I280" s="12"/>
      <c r="J280" s="62"/>
    </row>
    <row r="281" spans="1:10" s="15" customFormat="1" ht="25.5">
      <c r="A281" s="34" t="s">
        <v>74</v>
      </c>
      <c r="B281" s="24"/>
      <c r="C281" s="16">
        <v>78004</v>
      </c>
      <c r="D281" s="16">
        <v>99210</v>
      </c>
      <c r="E281" s="18" t="s">
        <v>73</v>
      </c>
      <c r="F281" s="49">
        <f t="shared" si="95"/>
        <v>100</v>
      </c>
      <c r="G281" s="49">
        <f t="shared" si="95"/>
        <v>100</v>
      </c>
      <c r="H281" s="49">
        <f t="shared" si="95"/>
        <v>100</v>
      </c>
      <c r="I281" s="12"/>
      <c r="J281" s="62"/>
    </row>
    <row r="282" spans="1:10" s="15" customFormat="1" ht="25.5">
      <c r="A282" s="34" t="s">
        <v>75</v>
      </c>
      <c r="B282" s="24"/>
      <c r="C282" s="16">
        <v>78004</v>
      </c>
      <c r="D282" s="16">
        <v>99210</v>
      </c>
      <c r="E282" s="18" t="s">
        <v>49</v>
      </c>
      <c r="F282" s="47">
        <v>100</v>
      </c>
      <c r="G282" s="47">
        <v>100</v>
      </c>
      <c r="H282" s="47">
        <v>100</v>
      </c>
      <c r="I282" s="12" t="s">
        <v>70</v>
      </c>
      <c r="J282" s="62"/>
    </row>
    <row r="283" spans="1:10" s="15" customFormat="1" ht="25.5">
      <c r="A283" s="35" t="s">
        <v>133</v>
      </c>
      <c r="B283" s="24"/>
      <c r="C283" s="16">
        <v>78004</v>
      </c>
      <c r="D283" s="16">
        <v>99220</v>
      </c>
      <c r="E283" s="18"/>
      <c r="F283" s="49">
        <f t="shared" ref="F283:H284" si="96">F284</f>
        <v>2593.6999999999998</v>
      </c>
      <c r="G283" s="49">
        <f t="shared" si="96"/>
        <v>2593.6999999999998</v>
      </c>
      <c r="H283" s="49">
        <f t="shared" si="96"/>
        <v>2593.6999999999998</v>
      </c>
      <c r="I283" s="12"/>
      <c r="J283" s="62"/>
    </row>
    <row r="284" spans="1:10" s="15" customFormat="1" ht="38.25">
      <c r="A284" s="34" t="s">
        <v>134</v>
      </c>
      <c r="B284" s="24"/>
      <c r="C284" s="16">
        <v>78004</v>
      </c>
      <c r="D284" s="16">
        <v>99220</v>
      </c>
      <c r="E284" s="18" t="s">
        <v>88</v>
      </c>
      <c r="F284" s="49">
        <f t="shared" si="96"/>
        <v>2593.6999999999998</v>
      </c>
      <c r="G284" s="49">
        <f t="shared" si="96"/>
        <v>2593.6999999999998</v>
      </c>
      <c r="H284" s="49">
        <f t="shared" si="96"/>
        <v>2593.6999999999998</v>
      </c>
      <c r="I284" s="12"/>
      <c r="J284" s="62"/>
    </row>
    <row r="285" spans="1:10" s="15" customFormat="1">
      <c r="A285" s="34" t="s">
        <v>91</v>
      </c>
      <c r="B285" s="24"/>
      <c r="C285" s="16">
        <v>78004</v>
      </c>
      <c r="D285" s="16">
        <v>99220</v>
      </c>
      <c r="E285" s="18" t="s">
        <v>89</v>
      </c>
      <c r="F285" s="47">
        <v>2593.6999999999998</v>
      </c>
      <c r="G285" s="47">
        <v>2593.6999999999998</v>
      </c>
      <c r="H285" s="47">
        <v>2593.6999999999998</v>
      </c>
      <c r="I285" s="12" t="s">
        <v>70</v>
      </c>
      <c r="J285" s="62"/>
    </row>
    <row r="286" spans="1:10" s="15" customFormat="1" ht="38.25">
      <c r="A286" s="41" t="s">
        <v>125</v>
      </c>
      <c r="B286" s="24"/>
      <c r="C286" s="30">
        <v>78008</v>
      </c>
      <c r="D286" s="17" t="s">
        <v>19</v>
      </c>
      <c r="E286" s="18"/>
      <c r="F286" s="49">
        <f>F287+F290</f>
        <v>4269.2</v>
      </c>
      <c r="G286" s="49">
        <f t="shared" ref="G286:H286" si="97">G287+G290</f>
        <v>0</v>
      </c>
      <c r="H286" s="49">
        <f t="shared" si="97"/>
        <v>0</v>
      </c>
      <c r="I286" s="12"/>
      <c r="J286" s="62"/>
    </row>
    <row r="287" spans="1:10" s="15" customFormat="1" ht="38.25">
      <c r="A287" s="34" t="s">
        <v>55</v>
      </c>
      <c r="B287" s="24"/>
      <c r="C287" s="30">
        <v>78008</v>
      </c>
      <c r="D287" s="16">
        <v>72500</v>
      </c>
      <c r="E287" s="18"/>
      <c r="F287" s="49">
        <f>F288</f>
        <v>4226.5</v>
      </c>
      <c r="G287" s="49">
        <f t="shared" ref="F287:H288" si="98">G288</f>
        <v>0</v>
      </c>
      <c r="H287" s="49">
        <f t="shared" si="98"/>
        <v>0</v>
      </c>
      <c r="I287" s="12"/>
      <c r="J287" s="62"/>
    </row>
    <row r="288" spans="1:10" s="15" customFormat="1" ht="25.5">
      <c r="A288" s="34" t="s">
        <v>90</v>
      </c>
      <c r="B288" s="24"/>
      <c r="C288" s="30">
        <v>78008</v>
      </c>
      <c r="D288" s="16">
        <v>72500</v>
      </c>
      <c r="E288" s="18" t="s">
        <v>88</v>
      </c>
      <c r="F288" s="49">
        <f t="shared" si="98"/>
        <v>4226.5</v>
      </c>
      <c r="G288" s="49">
        <f t="shared" si="98"/>
        <v>0</v>
      </c>
      <c r="H288" s="49">
        <f t="shared" si="98"/>
        <v>0</v>
      </c>
      <c r="I288" s="12"/>
      <c r="J288" s="62"/>
    </row>
    <row r="289" spans="1:10" s="15" customFormat="1">
      <c r="A289" s="34" t="s">
        <v>91</v>
      </c>
      <c r="B289" s="24"/>
      <c r="C289" s="30">
        <v>78008</v>
      </c>
      <c r="D289" s="16">
        <v>72500</v>
      </c>
      <c r="E289" s="18" t="s">
        <v>89</v>
      </c>
      <c r="F289" s="47">
        <v>4226.5</v>
      </c>
      <c r="G289" s="47">
        <v>0</v>
      </c>
      <c r="H289" s="47">
        <v>0</v>
      </c>
      <c r="I289" s="12" t="s">
        <v>70</v>
      </c>
      <c r="J289" s="62"/>
    </row>
    <row r="290" spans="1:10" s="15" customFormat="1" ht="51">
      <c r="A290" s="34" t="s">
        <v>135</v>
      </c>
      <c r="B290" s="24"/>
      <c r="C290" s="30">
        <v>78008</v>
      </c>
      <c r="D290" s="16" t="s">
        <v>56</v>
      </c>
      <c r="E290" s="18"/>
      <c r="F290" s="49">
        <f t="shared" ref="F290:H291" si="99">F291</f>
        <v>42.7</v>
      </c>
      <c r="G290" s="49">
        <f t="shared" si="99"/>
        <v>0</v>
      </c>
      <c r="H290" s="49">
        <f t="shared" si="99"/>
        <v>0</v>
      </c>
      <c r="I290" s="12"/>
      <c r="J290" s="62"/>
    </row>
    <row r="291" spans="1:10" s="15" customFormat="1" ht="25.5">
      <c r="A291" s="34" t="s">
        <v>90</v>
      </c>
      <c r="B291" s="24"/>
      <c r="C291" s="30">
        <v>78008</v>
      </c>
      <c r="D291" s="16" t="s">
        <v>56</v>
      </c>
      <c r="E291" s="18" t="s">
        <v>88</v>
      </c>
      <c r="F291" s="49">
        <f t="shared" si="99"/>
        <v>42.7</v>
      </c>
      <c r="G291" s="49">
        <f t="shared" si="99"/>
        <v>0</v>
      </c>
      <c r="H291" s="49">
        <f t="shared" si="99"/>
        <v>0</v>
      </c>
      <c r="I291" s="12"/>
      <c r="J291" s="62"/>
    </row>
    <row r="292" spans="1:10" s="15" customFormat="1">
      <c r="A292" s="34" t="s">
        <v>91</v>
      </c>
      <c r="B292" s="24"/>
      <c r="C292" s="30">
        <v>78008</v>
      </c>
      <c r="D292" s="16" t="s">
        <v>56</v>
      </c>
      <c r="E292" s="18" t="s">
        <v>89</v>
      </c>
      <c r="F292" s="47">
        <v>42.7</v>
      </c>
      <c r="G292" s="47">
        <v>0</v>
      </c>
      <c r="H292" s="47">
        <v>0</v>
      </c>
      <c r="I292" s="12" t="s">
        <v>70</v>
      </c>
      <c r="J292" s="62"/>
    </row>
    <row r="293" spans="1:10" s="15" customFormat="1" ht="38.25">
      <c r="A293" s="39" t="s">
        <v>164</v>
      </c>
      <c r="B293" s="13">
        <v>7900000</v>
      </c>
      <c r="C293" s="11">
        <v>79000</v>
      </c>
      <c r="D293" s="14" t="s">
        <v>19</v>
      </c>
      <c r="E293" s="11"/>
      <c r="F293" s="48">
        <f>F294+F298+F302+F306</f>
        <v>530</v>
      </c>
      <c r="G293" s="48">
        <f t="shared" ref="G293:H293" si="100">G294+G298+G302+G306</f>
        <v>530</v>
      </c>
      <c r="H293" s="48">
        <f t="shared" si="100"/>
        <v>530</v>
      </c>
      <c r="I293" s="12"/>
      <c r="J293" s="62"/>
    </row>
    <row r="294" spans="1:10" s="15" customFormat="1" ht="51">
      <c r="A294" s="35" t="s">
        <v>171</v>
      </c>
      <c r="B294" s="13"/>
      <c r="C294" s="16">
        <v>79001</v>
      </c>
      <c r="D294" s="17" t="s">
        <v>19</v>
      </c>
      <c r="E294" s="18"/>
      <c r="F294" s="49">
        <f>F295</f>
        <v>400</v>
      </c>
      <c r="G294" s="49">
        <f t="shared" ref="G294:H296" si="101">G295</f>
        <v>400</v>
      </c>
      <c r="H294" s="49">
        <f t="shared" si="101"/>
        <v>400</v>
      </c>
      <c r="I294" s="12"/>
      <c r="J294" s="62"/>
    </row>
    <row r="295" spans="1:10" s="15" customFormat="1" ht="38.25">
      <c r="A295" s="35" t="s">
        <v>172</v>
      </c>
      <c r="B295" s="13"/>
      <c r="C295" s="16">
        <v>79001</v>
      </c>
      <c r="D295" s="16">
        <v>99990</v>
      </c>
      <c r="E295" s="18"/>
      <c r="F295" s="49">
        <f>F296</f>
        <v>400</v>
      </c>
      <c r="G295" s="49">
        <f t="shared" si="101"/>
        <v>400</v>
      </c>
      <c r="H295" s="49">
        <f t="shared" si="101"/>
        <v>400</v>
      </c>
      <c r="I295" s="12"/>
      <c r="J295" s="62"/>
    </row>
    <row r="296" spans="1:10" s="15" customFormat="1" ht="29.25" customHeight="1">
      <c r="A296" s="34" t="s">
        <v>134</v>
      </c>
      <c r="B296" s="13"/>
      <c r="C296" s="16">
        <v>79001</v>
      </c>
      <c r="D296" s="16">
        <v>99990</v>
      </c>
      <c r="E296" s="18" t="s">
        <v>88</v>
      </c>
      <c r="F296" s="49">
        <f>F297</f>
        <v>400</v>
      </c>
      <c r="G296" s="49">
        <f t="shared" si="101"/>
        <v>400</v>
      </c>
      <c r="H296" s="49">
        <f t="shared" si="101"/>
        <v>400</v>
      </c>
      <c r="I296" s="12"/>
      <c r="J296" s="62"/>
    </row>
    <row r="297" spans="1:10" s="15" customFormat="1">
      <c r="A297" s="34" t="s">
        <v>91</v>
      </c>
      <c r="B297" s="36"/>
      <c r="C297" s="16">
        <v>79001</v>
      </c>
      <c r="D297" s="16">
        <v>99990</v>
      </c>
      <c r="E297" s="18" t="s">
        <v>89</v>
      </c>
      <c r="F297" s="47">
        <v>400</v>
      </c>
      <c r="G297" s="47">
        <v>400</v>
      </c>
      <c r="H297" s="47">
        <v>400</v>
      </c>
      <c r="I297" s="12" t="s">
        <v>70</v>
      </c>
      <c r="J297" s="62"/>
    </row>
    <row r="298" spans="1:10" s="15" customFormat="1" ht="25.5">
      <c r="A298" s="35" t="s">
        <v>136</v>
      </c>
      <c r="B298" s="13"/>
      <c r="C298" s="16">
        <v>79002</v>
      </c>
      <c r="D298" s="17" t="s">
        <v>19</v>
      </c>
      <c r="E298" s="18"/>
      <c r="F298" s="49">
        <f>F299</f>
        <v>50</v>
      </c>
      <c r="G298" s="49">
        <f t="shared" ref="G298:H300" si="102">G299</f>
        <v>50</v>
      </c>
      <c r="H298" s="49">
        <f t="shared" si="102"/>
        <v>50</v>
      </c>
      <c r="I298" s="12"/>
      <c r="J298" s="62"/>
    </row>
    <row r="299" spans="1:10" s="15" customFormat="1">
      <c r="A299" s="35" t="s">
        <v>8</v>
      </c>
      <c r="B299" s="13"/>
      <c r="C299" s="16">
        <v>79002</v>
      </c>
      <c r="D299" s="16">
        <v>99260</v>
      </c>
      <c r="E299" s="18"/>
      <c r="F299" s="49">
        <f>F300</f>
        <v>50</v>
      </c>
      <c r="G299" s="49">
        <f t="shared" si="102"/>
        <v>50</v>
      </c>
      <c r="H299" s="49">
        <f t="shared" si="102"/>
        <v>50</v>
      </c>
      <c r="I299" s="12"/>
      <c r="J299" s="62"/>
    </row>
    <row r="300" spans="1:10" s="15" customFormat="1" ht="25.5">
      <c r="A300" s="34" t="s">
        <v>74</v>
      </c>
      <c r="B300" s="13"/>
      <c r="C300" s="16">
        <v>79002</v>
      </c>
      <c r="D300" s="16">
        <v>99260</v>
      </c>
      <c r="E300" s="18" t="s">
        <v>73</v>
      </c>
      <c r="F300" s="49">
        <f>F301</f>
        <v>50</v>
      </c>
      <c r="G300" s="49">
        <f t="shared" si="102"/>
        <v>50</v>
      </c>
      <c r="H300" s="49">
        <f t="shared" si="102"/>
        <v>50</v>
      </c>
      <c r="I300" s="12"/>
      <c r="J300" s="62"/>
    </row>
    <row r="301" spans="1:10" s="15" customFormat="1" ht="25.5">
      <c r="A301" s="34" t="s">
        <v>75</v>
      </c>
      <c r="B301" s="13"/>
      <c r="C301" s="16">
        <v>79002</v>
      </c>
      <c r="D301" s="16">
        <v>99260</v>
      </c>
      <c r="E301" s="18" t="s">
        <v>49</v>
      </c>
      <c r="F301" s="47">
        <v>50</v>
      </c>
      <c r="G301" s="47">
        <v>50</v>
      </c>
      <c r="H301" s="47">
        <v>50</v>
      </c>
      <c r="I301" s="12" t="s">
        <v>70</v>
      </c>
      <c r="J301" s="62"/>
    </row>
    <row r="302" spans="1:10" s="15" customFormat="1" ht="51">
      <c r="A302" s="34" t="s">
        <v>137</v>
      </c>
      <c r="B302" s="13"/>
      <c r="C302" s="16">
        <v>79004</v>
      </c>
      <c r="D302" s="17" t="s">
        <v>19</v>
      </c>
      <c r="E302" s="18"/>
      <c r="F302" s="49">
        <f>F303</f>
        <v>50</v>
      </c>
      <c r="G302" s="49">
        <f t="shared" ref="G302:H304" si="103">G303</f>
        <v>50</v>
      </c>
      <c r="H302" s="49">
        <f t="shared" si="103"/>
        <v>50</v>
      </c>
      <c r="I302" s="12"/>
      <c r="J302" s="62"/>
    </row>
    <row r="303" spans="1:10" s="15" customFormat="1" ht="38.25">
      <c r="A303" s="34" t="s">
        <v>40</v>
      </c>
      <c r="B303" s="13"/>
      <c r="C303" s="16">
        <v>79004</v>
      </c>
      <c r="D303" s="16">
        <v>99310</v>
      </c>
      <c r="E303" s="18"/>
      <c r="F303" s="49">
        <f>F304</f>
        <v>50</v>
      </c>
      <c r="G303" s="49">
        <f t="shared" si="103"/>
        <v>50</v>
      </c>
      <c r="H303" s="49">
        <f t="shared" si="103"/>
        <v>50</v>
      </c>
      <c r="I303" s="12"/>
      <c r="J303" s="62"/>
    </row>
    <row r="304" spans="1:10" s="15" customFormat="1" ht="38.25">
      <c r="A304" s="34" t="s">
        <v>134</v>
      </c>
      <c r="B304" s="13"/>
      <c r="C304" s="16">
        <v>79004</v>
      </c>
      <c r="D304" s="16">
        <v>99310</v>
      </c>
      <c r="E304" s="18" t="s">
        <v>88</v>
      </c>
      <c r="F304" s="49">
        <f>F305</f>
        <v>50</v>
      </c>
      <c r="G304" s="49">
        <f t="shared" si="103"/>
        <v>50</v>
      </c>
      <c r="H304" s="49">
        <f t="shared" si="103"/>
        <v>50</v>
      </c>
      <c r="I304" s="12"/>
      <c r="J304" s="62"/>
    </row>
    <row r="305" spans="1:10" s="15" customFormat="1">
      <c r="A305" s="34" t="s">
        <v>91</v>
      </c>
      <c r="B305" s="13"/>
      <c r="C305" s="16">
        <v>79004</v>
      </c>
      <c r="D305" s="16">
        <v>99310</v>
      </c>
      <c r="E305" s="18" t="s">
        <v>89</v>
      </c>
      <c r="F305" s="47">
        <v>50</v>
      </c>
      <c r="G305" s="47">
        <v>50</v>
      </c>
      <c r="H305" s="47">
        <v>50</v>
      </c>
      <c r="I305" s="33" t="s">
        <v>70</v>
      </c>
      <c r="J305" s="62"/>
    </row>
    <row r="306" spans="1:10" s="15" customFormat="1" ht="25.5">
      <c r="A306" s="34" t="s">
        <v>138</v>
      </c>
      <c r="B306" s="13"/>
      <c r="C306" s="16">
        <v>79005</v>
      </c>
      <c r="D306" s="17" t="s">
        <v>19</v>
      </c>
      <c r="E306" s="18"/>
      <c r="F306" s="49">
        <f>F307</f>
        <v>30</v>
      </c>
      <c r="G306" s="49">
        <f t="shared" ref="G306:H308" si="104">G307</f>
        <v>30</v>
      </c>
      <c r="H306" s="49">
        <f t="shared" si="104"/>
        <v>30</v>
      </c>
      <c r="I306" s="12"/>
      <c r="J306" s="62"/>
    </row>
    <row r="307" spans="1:10" s="15" customFormat="1">
      <c r="A307" s="34" t="s">
        <v>139</v>
      </c>
      <c r="B307" s="13"/>
      <c r="C307" s="16">
        <v>79005</v>
      </c>
      <c r="D307" s="16">
        <v>99310</v>
      </c>
      <c r="E307" s="18"/>
      <c r="F307" s="49">
        <f>F308</f>
        <v>30</v>
      </c>
      <c r="G307" s="49">
        <f t="shared" si="104"/>
        <v>30</v>
      </c>
      <c r="H307" s="49">
        <f t="shared" si="104"/>
        <v>30</v>
      </c>
      <c r="I307" s="12"/>
      <c r="J307" s="62"/>
    </row>
    <row r="308" spans="1:10" s="15" customFormat="1" ht="25.5">
      <c r="A308" s="34" t="s">
        <v>74</v>
      </c>
      <c r="B308" s="13"/>
      <c r="C308" s="16">
        <v>79005</v>
      </c>
      <c r="D308" s="16">
        <v>99310</v>
      </c>
      <c r="E308" s="18" t="s">
        <v>73</v>
      </c>
      <c r="F308" s="49">
        <f>F309</f>
        <v>30</v>
      </c>
      <c r="G308" s="49">
        <f t="shared" si="104"/>
        <v>30</v>
      </c>
      <c r="H308" s="49">
        <f t="shared" si="104"/>
        <v>30</v>
      </c>
      <c r="I308" s="12"/>
      <c r="J308" s="62"/>
    </row>
    <row r="309" spans="1:10" s="15" customFormat="1" ht="25.5">
      <c r="A309" s="34" t="s">
        <v>75</v>
      </c>
      <c r="B309" s="13"/>
      <c r="C309" s="16">
        <v>79005</v>
      </c>
      <c r="D309" s="16">
        <v>99310</v>
      </c>
      <c r="E309" s="18" t="s">
        <v>49</v>
      </c>
      <c r="F309" s="47">
        <v>30</v>
      </c>
      <c r="G309" s="47">
        <v>30</v>
      </c>
      <c r="H309" s="47">
        <v>30</v>
      </c>
      <c r="I309" s="12" t="s">
        <v>70</v>
      </c>
      <c r="J309" s="62"/>
    </row>
    <row r="310" spans="1:10" ht="38.25">
      <c r="A310" s="39" t="s">
        <v>165</v>
      </c>
      <c r="B310" s="13">
        <v>7900000</v>
      </c>
      <c r="C310" s="11" t="s">
        <v>41</v>
      </c>
      <c r="D310" s="14" t="s">
        <v>19</v>
      </c>
      <c r="E310" s="11"/>
      <c r="F310" s="48">
        <f>F311++F315+F319+F323</f>
        <v>600</v>
      </c>
      <c r="G310" s="48">
        <f t="shared" ref="G310:H310" si="105">G311++G315+G319+G323</f>
        <v>415</v>
      </c>
      <c r="H310" s="48">
        <f t="shared" si="105"/>
        <v>415</v>
      </c>
      <c r="I310" s="12"/>
    </row>
    <row r="311" spans="1:10" ht="38.25">
      <c r="A311" s="34" t="s">
        <v>140</v>
      </c>
      <c r="B311" s="13"/>
      <c r="C311" s="16" t="s">
        <v>50</v>
      </c>
      <c r="D311" s="19" t="s">
        <v>19</v>
      </c>
      <c r="E311" s="18"/>
      <c r="F311" s="49">
        <f>F312</f>
        <v>100</v>
      </c>
      <c r="G311" s="49">
        <f t="shared" ref="G311:H313" si="106">G312</f>
        <v>70</v>
      </c>
      <c r="H311" s="49">
        <f t="shared" si="106"/>
        <v>70</v>
      </c>
      <c r="I311" s="12"/>
    </row>
    <row r="312" spans="1:10" ht="25.5">
      <c r="A312" s="34" t="s">
        <v>53</v>
      </c>
      <c r="B312" s="13"/>
      <c r="C312" s="16" t="s">
        <v>50</v>
      </c>
      <c r="D312" s="30">
        <v>99110</v>
      </c>
      <c r="E312" s="18"/>
      <c r="F312" s="49">
        <f>F313</f>
        <v>100</v>
      </c>
      <c r="G312" s="49">
        <f t="shared" si="106"/>
        <v>70</v>
      </c>
      <c r="H312" s="49">
        <f t="shared" si="106"/>
        <v>70</v>
      </c>
      <c r="I312" s="12"/>
    </row>
    <row r="313" spans="1:10" ht="25.5">
      <c r="A313" s="34" t="s">
        <v>74</v>
      </c>
      <c r="B313" s="13"/>
      <c r="C313" s="16" t="s">
        <v>50</v>
      </c>
      <c r="D313" s="30">
        <v>99110</v>
      </c>
      <c r="E313" s="18" t="s">
        <v>73</v>
      </c>
      <c r="F313" s="49">
        <f>F314</f>
        <v>100</v>
      </c>
      <c r="G313" s="49">
        <f t="shared" si="106"/>
        <v>70</v>
      </c>
      <c r="H313" s="49">
        <f t="shared" si="106"/>
        <v>70</v>
      </c>
      <c r="I313" s="12"/>
    </row>
    <row r="314" spans="1:10" ht="25.5">
      <c r="A314" s="34" t="s">
        <v>75</v>
      </c>
      <c r="B314" s="13"/>
      <c r="C314" s="16" t="s">
        <v>50</v>
      </c>
      <c r="D314" s="30">
        <v>99110</v>
      </c>
      <c r="E314" s="18" t="s">
        <v>49</v>
      </c>
      <c r="F314" s="47">
        <v>100</v>
      </c>
      <c r="G314" s="47">
        <v>70</v>
      </c>
      <c r="H314" s="47">
        <v>70</v>
      </c>
      <c r="I314" s="12" t="s">
        <v>70</v>
      </c>
    </row>
    <row r="315" spans="1:10" ht="25.5">
      <c r="A315" s="34" t="s">
        <v>141</v>
      </c>
      <c r="B315" s="13"/>
      <c r="C315" s="16" t="s">
        <v>51</v>
      </c>
      <c r="D315" s="19" t="s">
        <v>19</v>
      </c>
      <c r="E315" s="18"/>
      <c r="F315" s="49">
        <f>F316</f>
        <v>100</v>
      </c>
      <c r="G315" s="49">
        <f t="shared" ref="G315:H317" si="107">G316</f>
        <v>70</v>
      </c>
      <c r="H315" s="49">
        <f t="shared" si="107"/>
        <v>70</v>
      </c>
      <c r="I315" s="12"/>
    </row>
    <row r="316" spans="1:10" ht="25.5">
      <c r="A316" s="34" t="s">
        <v>54</v>
      </c>
      <c r="B316" s="13"/>
      <c r="C316" s="16" t="s">
        <v>51</v>
      </c>
      <c r="D316" s="30">
        <v>99110</v>
      </c>
      <c r="E316" s="18"/>
      <c r="F316" s="49">
        <f>F317</f>
        <v>100</v>
      </c>
      <c r="G316" s="49">
        <f t="shared" si="107"/>
        <v>70</v>
      </c>
      <c r="H316" s="49">
        <f t="shared" si="107"/>
        <v>70</v>
      </c>
      <c r="I316" s="12"/>
    </row>
    <row r="317" spans="1:10" ht="25.5">
      <c r="A317" s="34" t="s">
        <v>74</v>
      </c>
      <c r="B317" s="13"/>
      <c r="C317" s="16" t="s">
        <v>51</v>
      </c>
      <c r="D317" s="30">
        <v>99110</v>
      </c>
      <c r="E317" s="18" t="s">
        <v>73</v>
      </c>
      <c r="F317" s="49">
        <f>F318</f>
        <v>100</v>
      </c>
      <c r="G317" s="49">
        <f t="shared" si="107"/>
        <v>70</v>
      </c>
      <c r="H317" s="49">
        <f t="shared" si="107"/>
        <v>70</v>
      </c>
      <c r="I317" s="12"/>
    </row>
    <row r="318" spans="1:10" ht="25.5">
      <c r="A318" s="34" t="s">
        <v>75</v>
      </c>
      <c r="B318" s="13"/>
      <c r="C318" s="16" t="s">
        <v>51</v>
      </c>
      <c r="D318" s="30">
        <v>99110</v>
      </c>
      <c r="E318" s="18" t="s">
        <v>49</v>
      </c>
      <c r="F318" s="47">
        <v>100</v>
      </c>
      <c r="G318" s="47">
        <v>70</v>
      </c>
      <c r="H318" s="47">
        <v>70</v>
      </c>
      <c r="I318" s="12" t="s">
        <v>70</v>
      </c>
    </row>
    <row r="319" spans="1:10" ht="38.25">
      <c r="A319" s="34" t="s">
        <v>142</v>
      </c>
      <c r="B319" s="13"/>
      <c r="C319" s="16" t="s">
        <v>52</v>
      </c>
      <c r="D319" s="19" t="s">
        <v>19</v>
      </c>
      <c r="E319" s="18"/>
      <c r="F319" s="49">
        <f>F320</f>
        <v>200</v>
      </c>
      <c r="G319" s="49">
        <f t="shared" ref="G319:H319" si="108">G320</f>
        <v>175</v>
      </c>
      <c r="H319" s="49">
        <f t="shared" si="108"/>
        <v>175</v>
      </c>
      <c r="I319" s="12"/>
    </row>
    <row r="320" spans="1:10" ht="51">
      <c r="A320" s="34" t="s">
        <v>184</v>
      </c>
      <c r="B320" s="13"/>
      <c r="C320" s="16" t="s">
        <v>52</v>
      </c>
      <c r="D320" s="30" t="s">
        <v>181</v>
      </c>
      <c r="E320" s="18"/>
      <c r="F320" s="49">
        <f t="shared" ref="F320:H321" si="109">F321</f>
        <v>200</v>
      </c>
      <c r="G320" s="49">
        <f t="shared" si="109"/>
        <v>175</v>
      </c>
      <c r="H320" s="49">
        <f t="shared" si="109"/>
        <v>175</v>
      </c>
      <c r="I320" s="12"/>
    </row>
    <row r="321" spans="1:9" ht="25.5">
      <c r="A321" s="34" t="s">
        <v>74</v>
      </c>
      <c r="B321" s="13"/>
      <c r="C321" s="16" t="s">
        <v>52</v>
      </c>
      <c r="D321" s="30" t="s">
        <v>181</v>
      </c>
      <c r="E321" s="18" t="s">
        <v>73</v>
      </c>
      <c r="F321" s="49">
        <f t="shared" si="109"/>
        <v>200</v>
      </c>
      <c r="G321" s="49">
        <f t="shared" si="109"/>
        <v>175</v>
      </c>
      <c r="H321" s="49">
        <f t="shared" si="109"/>
        <v>175</v>
      </c>
      <c r="I321" s="12"/>
    </row>
    <row r="322" spans="1:9" ht="25.5">
      <c r="A322" s="34" t="s">
        <v>75</v>
      </c>
      <c r="B322" s="13"/>
      <c r="C322" s="16" t="s">
        <v>52</v>
      </c>
      <c r="D322" s="30" t="s">
        <v>181</v>
      </c>
      <c r="E322" s="18" t="s">
        <v>49</v>
      </c>
      <c r="F322" s="47">
        <v>200</v>
      </c>
      <c r="G322" s="47">
        <v>175</v>
      </c>
      <c r="H322" s="47">
        <v>175</v>
      </c>
      <c r="I322" s="12" t="s">
        <v>70</v>
      </c>
    </row>
    <row r="323" spans="1:9" ht="38.25">
      <c r="A323" s="34" t="s">
        <v>143</v>
      </c>
      <c r="B323" s="13"/>
      <c r="C323" s="16" t="s">
        <v>57</v>
      </c>
      <c r="D323" s="19" t="s">
        <v>19</v>
      </c>
      <c r="E323" s="18"/>
      <c r="F323" s="49">
        <f>F324</f>
        <v>200</v>
      </c>
      <c r="G323" s="49">
        <f t="shared" ref="G323:H325" si="110">G324</f>
        <v>100</v>
      </c>
      <c r="H323" s="49">
        <f t="shared" si="110"/>
        <v>100</v>
      </c>
      <c r="I323" s="12"/>
    </row>
    <row r="324" spans="1:9" ht="25.5">
      <c r="A324" s="34" t="s">
        <v>58</v>
      </c>
      <c r="B324" s="13"/>
      <c r="C324" s="16" t="s">
        <v>57</v>
      </c>
      <c r="D324" s="30">
        <v>99110</v>
      </c>
      <c r="E324" s="18"/>
      <c r="F324" s="49">
        <f>F325</f>
        <v>200</v>
      </c>
      <c r="G324" s="49">
        <f t="shared" si="110"/>
        <v>100</v>
      </c>
      <c r="H324" s="49">
        <f t="shared" si="110"/>
        <v>100</v>
      </c>
      <c r="I324" s="12"/>
    </row>
    <row r="325" spans="1:9" ht="25.5">
      <c r="A325" s="34" t="s">
        <v>74</v>
      </c>
      <c r="B325" s="13"/>
      <c r="C325" s="16" t="s">
        <v>57</v>
      </c>
      <c r="D325" s="30">
        <v>99110</v>
      </c>
      <c r="E325" s="18" t="s">
        <v>73</v>
      </c>
      <c r="F325" s="49">
        <f>F326</f>
        <v>200</v>
      </c>
      <c r="G325" s="49">
        <f t="shared" si="110"/>
        <v>100</v>
      </c>
      <c r="H325" s="49">
        <f t="shared" si="110"/>
        <v>100</v>
      </c>
      <c r="I325" s="12"/>
    </row>
    <row r="326" spans="1:9" ht="25.5">
      <c r="A326" s="34" t="s">
        <v>75</v>
      </c>
      <c r="B326" s="13"/>
      <c r="C326" s="16" t="s">
        <v>57</v>
      </c>
      <c r="D326" s="30">
        <v>99110</v>
      </c>
      <c r="E326" s="18" t="s">
        <v>49</v>
      </c>
      <c r="F326" s="47">
        <v>200</v>
      </c>
      <c r="G326" s="47">
        <v>100</v>
      </c>
      <c r="H326" s="47">
        <v>100</v>
      </c>
      <c r="I326" s="12" t="s">
        <v>70</v>
      </c>
    </row>
    <row r="327" spans="1:9">
      <c r="A327" s="34" t="s">
        <v>144</v>
      </c>
      <c r="B327" s="13"/>
      <c r="C327" s="30">
        <v>99300</v>
      </c>
      <c r="D327" s="19" t="s">
        <v>19</v>
      </c>
      <c r="E327" s="18"/>
      <c r="F327" s="49">
        <f>F328</f>
        <v>37.4</v>
      </c>
      <c r="G327" s="49">
        <f t="shared" ref="G327:H327" si="111">G328</f>
        <v>37.4</v>
      </c>
      <c r="H327" s="49">
        <f t="shared" si="111"/>
        <v>37.4</v>
      </c>
      <c r="I327" s="12"/>
    </row>
    <row r="328" spans="1:9" ht="61.5" customHeight="1">
      <c r="A328" s="34" t="s">
        <v>180</v>
      </c>
      <c r="B328" s="13"/>
      <c r="C328" s="30">
        <v>99300</v>
      </c>
      <c r="D328" s="19" t="s">
        <v>178</v>
      </c>
      <c r="E328" s="18"/>
      <c r="F328" s="49">
        <f t="shared" ref="F328:H329" si="112">F329</f>
        <v>37.4</v>
      </c>
      <c r="G328" s="49">
        <f t="shared" si="112"/>
        <v>37.4</v>
      </c>
      <c r="H328" s="49">
        <f t="shared" si="112"/>
        <v>37.4</v>
      </c>
      <c r="I328" s="12"/>
    </row>
    <row r="329" spans="1:9" ht="25.5">
      <c r="A329" s="34" t="s">
        <v>74</v>
      </c>
      <c r="B329" s="13"/>
      <c r="C329" s="30">
        <v>99300</v>
      </c>
      <c r="D329" s="19" t="s">
        <v>178</v>
      </c>
      <c r="E329" s="18" t="s">
        <v>73</v>
      </c>
      <c r="F329" s="49">
        <f t="shared" si="112"/>
        <v>37.4</v>
      </c>
      <c r="G329" s="49">
        <f t="shared" si="112"/>
        <v>37.4</v>
      </c>
      <c r="H329" s="49">
        <f t="shared" si="112"/>
        <v>37.4</v>
      </c>
      <c r="I329" s="12"/>
    </row>
    <row r="330" spans="1:9" ht="25.5">
      <c r="A330" s="34" t="s">
        <v>75</v>
      </c>
      <c r="B330" s="36"/>
      <c r="C330" s="30">
        <v>99300</v>
      </c>
      <c r="D330" s="19" t="s">
        <v>178</v>
      </c>
      <c r="E330" s="18" t="s">
        <v>49</v>
      </c>
      <c r="F330" s="47">
        <v>37.4</v>
      </c>
      <c r="G330" s="47">
        <v>37.4</v>
      </c>
      <c r="H330" s="47">
        <v>37.4</v>
      </c>
      <c r="I330" s="12" t="s">
        <v>70</v>
      </c>
    </row>
    <row r="331" spans="1:9">
      <c r="A331" s="34" t="s">
        <v>146</v>
      </c>
      <c r="B331" s="13"/>
      <c r="C331" s="30">
        <v>99400</v>
      </c>
      <c r="D331" s="19" t="s">
        <v>19</v>
      </c>
      <c r="E331" s="18"/>
      <c r="F331" s="49">
        <f>F332</f>
        <v>500</v>
      </c>
      <c r="G331" s="49">
        <f t="shared" ref="G331:H333" si="113">G332</f>
        <v>80</v>
      </c>
      <c r="H331" s="49">
        <f t="shared" si="113"/>
        <v>80</v>
      </c>
      <c r="I331" s="12"/>
    </row>
    <row r="332" spans="1:9" ht="25.5">
      <c r="A332" s="34" t="s">
        <v>147</v>
      </c>
      <c r="B332" s="13"/>
      <c r="C332" s="30">
        <v>99400</v>
      </c>
      <c r="D332" s="19" t="s">
        <v>29</v>
      </c>
      <c r="E332" s="18"/>
      <c r="F332" s="49">
        <f>F333</f>
        <v>500</v>
      </c>
      <c r="G332" s="49">
        <f t="shared" si="113"/>
        <v>80</v>
      </c>
      <c r="H332" s="49">
        <f t="shared" si="113"/>
        <v>80</v>
      </c>
      <c r="I332" s="12"/>
    </row>
    <row r="333" spans="1:9">
      <c r="A333" s="34" t="s">
        <v>78</v>
      </c>
      <c r="B333" s="13"/>
      <c r="C333" s="30">
        <v>99400</v>
      </c>
      <c r="D333" s="19" t="s">
        <v>29</v>
      </c>
      <c r="E333" s="18" t="s">
        <v>76</v>
      </c>
      <c r="F333" s="49">
        <f>F334</f>
        <v>500</v>
      </c>
      <c r="G333" s="49">
        <f t="shared" si="113"/>
        <v>80</v>
      </c>
      <c r="H333" s="49">
        <f t="shared" si="113"/>
        <v>80</v>
      </c>
      <c r="I333" s="12"/>
    </row>
    <row r="334" spans="1:9">
      <c r="A334" s="34" t="s">
        <v>148</v>
      </c>
      <c r="B334" s="13"/>
      <c r="C334" s="30">
        <v>99400</v>
      </c>
      <c r="D334" s="19" t="s">
        <v>29</v>
      </c>
      <c r="E334" s="18" t="s">
        <v>145</v>
      </c>
      <c r="F334" s="47">
        <v>500</v>
      </c>
      <c r="G334" s="47">
        <v>80</v>
      </c>
      <c r="H334" s="47">
        <v>80</v>
      </c>
      <c r="I334" s="12" t="s">
        <v>70</v>
      </c>
    </row>
    <row r="335" spans="1:9" ht="25.5">
      <c r="A335" s="34" t="s">
        <v>151</v>
      </c>
      <c r="B335" s="13"/>
      <c r="C335" s="30">
        <v>95000</v>
      </c>
      <c r="D335" s="19" t="s">
        <v>19</v>
      </c>
      <c r="E335" s="18"/>
      <c r="F335" s="49">
        <f>F336</f>
        <v>7</v>
      </c>
      <c r="G335" s="49">
        <f t="shared" ref="G335:H337" si="114">G336</f>
        <v>7</v>
      </c>
      <c r="H335" s="49">
        <f t="shared" si="114"/>
        <v>706.9</v>
      </c>
      <c r="I335" s="12"/>
    </row>
    <row r="336" spans="1:9">
      <c r="A336" s="34" t="s">
        <v>12</v>
      </c>
      <c r="B336" s="13"/>
      <c r="C336" s="30">
        <v>95000</v>
      </c>
      <c r="D336" s="19" t="s">
        <v>21</v>
      </c>
      <c r="E336" s="18"/>
      <c r="F336" s="49">
        <f>F337</f>
        <v>7</v>
      </c>
      <c r="G336" s="49">
        <f t="shared" si="114"/>
        <v>7</v>
      </c>
      <c r="H336" s="49">
        <f t="shared" si="114"/>
        <v>706.9</v>
      </c>
      <c r="I336" s="12"/>
    </row>
    <row r="337" spans="1:10" ht="25.5">
      <c r="A337" s="34" t="s">
        <v>152</v>
      </c>
      <c r="B337" s="13"/>
      <c r="C337" s="30">
        <v>95000</v>
      </c>
      <c r="D337" s="19" t="s">
        <v>21</v>
      </c>
      <c r="E337" s="18" t="s">
        <v>149</v>
      </c>
      <c r="F337" s="49">
        <f>F338</f>
        <v>7</v>
      </c>
      <c r="G337" s="49">
        <f t="shared" si="114"/>
        <v>7</v>
      </c>
      <c r="H337" s="49">
        <f t="shared" si="114"/>
        <v>706.9</v>
      </c>
      <c r="I337" s="12"/>
    </row>
    <row r="338" spans="1:10">
      <c r="A338" s="34" t="s">
        <v>12</v>
      </c>
      <c r="B338" s="13"/>
      <c r="C338" s="30">
        <v>95000</v>
      </c>
      <c r="D338" s="19" t="s">
        <v>21</v>
      </c>
      <c r="E338" s="18" t="s">
        <v>150</v>
      </c>
      <c r="F338" s="47">
        <v>7</v>
      </c>
      <c r="G338" s="47">
        <v>7</v>
      </c>
      <c r="H338" s="47">
        <v>706.9</v>
      </c>
      <c r="I338" s="12" t="s">
        <v>70</v>
      </c>
    </row>
    <row r="339" spans="1:10" s="15" customFormat="1">
      <c r="A339" s="39" t="s">
        <v>48</v>
      </c>
      <c r="B339" s="25"/>
      <c r="C339" s="11"/>
      <c r="D339" s="14"/>
      <c r="E339" s="11"/>
      <c r="F339" s="55">
        <v>0</v>
      </c>
      <c r="G339" s="55">
        <v>2402.6</v>
      </c>
      <c r="H339" s="55">
        <v>4882.1000000000004</v>
      </c>
      <c r="I339" s="12" t="s">
        <v>70</v>
      </c>
      <c r="J339" s="62"/>
    </row>
    <row r="340" spans="1:10" s="15" customFormat="1">
      <c r="A340" s="59"/>
      <c r="B340" s="25"/>
      <c r="C340" s="26"/>
      <c r="D340" s="27"/>
      <c r="E340" s="26"/>
      <c r="F340" s="28"/>
      <c r="G340" s="28"/>
      <c r="H340" s="28"/>
      <c r="I340" s="12"/>
      <c r="J340" s="62"/>
    </row>
    <row r="341" spans="1:10" s="15" customFormat="1">
      <c r="A341" s="59"/>
      <c r="B341" s="25"/>
      <c r="C341" s="26"/>
      <c r="D341" s="27"/>
      <c r="E341" s="26"/>
      <c r="F341" s="28"/>
      <c r="G341" s="28"/>
      <c r="H341" s="28"/>
      <c r="I341" s="12"/>
      <c r="J341" s="62"/>
    </row>
    <row r="342" spans="1:10" s="15" customFormat="1">
      <c r="A342" s="59"/>
      <c r="B342" s="25"/>
      <c r="C342" s="26"/>
      <c r="D342" s="27"/>
      <c r="E342" s="26"/>
      <c r="F342" s="28"/>
      <c r="G342" s="28"/>
      <c r="H342" s="28"/>
      <c r="I342" s="12"/>
      <c r="J342" s="62"/>
    </row>
    <row r="345" spans="1:10">
      <c r="A345" s="60"/>
      <c r="B345" s="15"/>
      <c r="C345" s="15"/>
      <c r="D345" s="15"/>
      <c r="E345" s="15"/>
      <c r="F345" s="29"/>
      <c r="G345" s="29"/>
      <c r="H345" s="29"/>
      <c r="I345" s="29"/>
    </row>
    <row r="354" spans="1:1">
      <c r="A354" s="61"/>
    </row>
    <row r="357" spans="1:1">
      <c r="A357" s="61"/>
    </row>
    <row r="362" spans="1:1">
      <c r="A362" s="61"/>
    </row>
  </sheetData>
  <autoFilter ref="A8:J339"/>
  <mergeCells count="13">
    <mergeCell ref="F2:H2"/>
    <mergeCell ref="F3:H3"/>
    <mergeCell ref="F4:H4"/>
    <mergeCell ref="G7:G8"/>
    <mergeCell ref="H7:H8"/>
    <mergeCell ref="A5:H5"/>
    <mergeCell ref="G6:H6"/>
    <mergeCell ref="F7:F8"/>
    <mergeCell ref="C6:D6"/>
    <mergeCell ref="A7:A8"/>
    <mergeCell ref="C7:D7"/>
    <mergeCell ref="E7:E8"/>
    <mergeCell ref="B7:B8"/>
  </mergeCells>
  <phoneticPr fontId="0" type="noConversion"/>
  <pageMargins left="0.51181102362204722" right="0.15748031496062992" top="0.31496062992125984" bottom="0.31496062992125984" header="0.31496062992125984" footer="0.31496062992125984"/>
  <pageSetup paperSize="9" scale="91" fitToHeight="12" orientation="portrait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2022-11-09T07:29:15Z</cp:lastPrinted>
  <dcterms:created xsi:type="dcterms:W3CDTF">2014-11-10T14:48:23Z</dcterms:created>
  <dcterms:modified xsi:type="dcterms:W3CDTF">2022-11-10T13:04:02Z</dcterms:modified>
</cp:coreProperties>
</file>