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Print_Area" localSheetId="0">'Лист1'!$A$1:$H$172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152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Убрать слово асфальтобетонного</t>
        </r>
      </text>
    </comment>
  </commentList>
</comments>
</file>

<file path=xl/sharedStrings.xml><?xml version="1.0" encoding="utf-8"?>
<sst xmlns="http://schemas.openxmlformats.org/spreadsheetml/2006/main" count="233" uniqueCount="162">
  <si>
    <t>Наименование</t>
  </si>
  <si>
    <t>ВР</t>
  </si>
  <si>
    <t>тыс. рублей</t>
  </si>
  <si>
    <t>Содержание и обеспечение деятельности МКУ «УПРАВЛЕНИЕ ПО ДЕЛАМ ГО И ЧС ЗАТО ШИХАНЫ"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</si>
  <si>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</si>
  <si>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</si>
  <si>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</si>
  <si>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</si>
  <si>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</si>
  <si>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</si>
  <si>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</si>
  <si>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</si>
  <si>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</si>
  <si>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</si>
  <si>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</si>
  <si>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</si>
  <si>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</si>
  <si>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</si>
  <si>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</si>
  <si>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</si>
  <si>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</si>
  <si>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</si>
  <si>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</si>
  <si>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</si>
  <si>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</si>
  <si>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</si>
  <si>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</si>
  <si>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</si>
  <si>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Исполнено</t>
  </si>
  <si>
    <t>Код целевой статьи</t>
  </si>
  <si>
    <t>Програм- мная статья</t>
  </si>
  <si>
    <t>направ-ление расходов</t>
  </si>
  <si>
    <t>00000</t>
  </si>
  <si>
    <t>02100</t>
  </si>
  <si>
    <t>02200</t>
  </si>
  <si>
    <t>03400</t>
  </si>
  <si>
    <t>20010</t>
  </si>
  <si>
    <t>77Б00</t>
  </si>
  <si>
    <t>89730</t>
  </si>
  <si>
    <t>04200</t>
  </si>
  <si>
    <t xml:space="preserve">Выполнение межевых, геодезических и кадастровых работ  (земельные участки) </t>
  </si>
  <si>
    <t>S7200</t>
  </si>
  <si>
    <t>00590</t>
  </si>
  <si>
    <t>00591</t>
  </si>
  <si>
    <t>00592</t>
  </si>
  <si>
    <t>Участие в областных олимпиадах, соревнованиях и конкурсах в сфере образования</t>
  </si>
  <si>
    <t>Организация и проведение городских культурно-массовых мероприятий</t>
  </si>
  <si>
    <t>08800</t>
  </si>
  <si>
    <t>09710</t>
  </si>
  <si>
    <t>Проведение мероприятий по отлову и содержанию безнадзорных животных</t>
  </si>
  <si>
    <t>77Д00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</si>
  <si>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</si>
  <si>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</si>
  <si>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отклонение от плана</t>
  </si>
  <si>
    <t>сумма</t>
  </si>
  <si>
    <t>% испол- нение</t>
  </si>
  <si>
    <t>99990</t>
  </si>
  <si>
    <t>99130</t>
  </si>
  <si>
    <t>Перевозка обучающихся при подготовке и проведении ГИА</t>
  </si>
  <si>
    <t>Функционирование МКУ "Редакция газеты Шиханские новости"</t>
  </si>
  <si>
    <t xml:space="preserve">Приложение № 4 </t>
  </si>
  <si>
    <t>Текущий ремонт помещений</t>
  </si>
  <si>
    <t>Обеспечение повышения оплаты труда некоторых категорий работников муниципальных учреждений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</si>
  <si>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</si>
  <si>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</si>
  <si>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</si>
  <si>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</si>
  <si>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</si>
  <si>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Обследование технического состояния многоквартирного жилого дома (признание многоквартирного дома аварийным)</t>
  </si>
  <si>
    <t>Выявление, техническая паспортизация и принятие в казну бесхозяйных объектов</t>
  </si>
  <si>
    <t>Замена светильников уличного освещения</t>
  </si>
  <si>
    <t>Реализация основных общеобразовательных программ дошкольного образования</t>
  </si>
  <si>
    <t>S2300</t>
  </si>
  <si>
    <t>Реализация основных общеобразовательных программ начального общего, основного общего и среднего общего образования</t>
  </si>
  <si>
    <t>Реализация дополнительных общеразвивающих и предпрофессиональных программ</t>
  </si>
  <si>
    <t xml:space="preserve">Капитальный ремонт учреждений дополнительного образования </t>
  </si>
  <si>
    <t>69102</t>
  </si>
  <si>
    <t>Городские мероприятия в сфере образования</t>
  </si>
  <si>
    <t xml:space="preserve">Капитальный ремонт  учреждений культуры города 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</si>
  <si>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</si>
  <si>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</si>
  <si>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7Г000</t>
  </si>
  <si>
    <t>Развитие муниципального управления и централизация в ЗАТО Шиханы</t>
  </si>
  <si>
    <t>Социальная поддержка граждан в ЗАТО Шиханы</t>
  </si>
  <si>
    <t>Ведомственная целевая программа "Доступная среда ЗАТО Шиханы"</t>
  </si>
  <si>
    <t>Защита населения и территории ЗАТО Шиханы от чрезвычайных ситуаций природного и техногенного характера</t>
  </si>
  <si>
    <t xml:space="preserve">Ведомственная целевая программа "Профилактика терроризма и экстремизма в ЗАТО Шиханы Саратовской области"
</t>
  </si>
  <si>
    <t>240</t>
  </si>
  <si>
    <t xml:space="preserve">Развитие экономики, поддержка предпринимательства  и управление муниципальным имуществом ЗАТО Шиханы 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</si>
  <si>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</si>
  <si>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</si>
  <si>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 xml:space="preserve">Снос расселенного многоквартирного дома, признанного аварийным </t>
  </si>
  <si>
    <t>Обеспечение населения доступным жильем и   жилищно-коммунальными услугами, благоустройство территории ЗАТО Шиханы</t>
  </si>
  <si>
    <t>Ведомственная целевая программа "Повышение безопасности дорожного движения в ЗАТО Шиханы"</t>
  </si>
  <si>
    <t>Обеспечение жилыми помещениями молодых семей, проживающих на территории ЗАТО Шиханы</t>
  </si>
  <si>
    <t>L0200</t>
  </si>
  <si>
    <t>320</t>
  </si>
  <si>
    <t>Организация конкурса "Мой дом, мой двор"</t>
  </si>
  <si>
    <t>Благоустройство пешеходных дорог, тротуаров, аллей, проездов</t>
  </si>
  <si>
    <t>Благоустройство общественных территорий центральной части города</t>
  </si>
  <si>
    <t>Энергосбережение и повышение энергетической эффективности на территории ЗАТО Шиханы</t>
  </si>
  <si>
    <t>Развитие образования в ЗАТО Шиханы</t>
  </si>
  <si>
    <t>Подпрограмма «Развитие системы дошкольного образования в ЗАТО Шиханы»</t>
  </si>
  <si>
    <t>Укрепление материально-технической базы  дошкольной образовательной организации</t>
  </si>
  <si>
    <t>69100</t>
  </si>
  <si>
    <t>Подпрограмма «Развитие системы общего образования в ЗАТО Шиханы»</t>
  </si>
  <si>
    <t>Повышение уровня безопасности общеобразовательной организации</t>
  </si>
  <si>
    <t>Укрепление материально-технической базы общеобразовательной организации</t>
  </si>
  <si>
    <t>Подпрограмма «Развитие системы дополнительного образования в ЗАТО Шиханы»</t>
  </si>
  <si>
    <t>Укрепление материально-технической базы учреждений дополнительного образования</t>
  </si>
  <si>
    <t>69101</t>
  </si>
  <si>
    <t>Обеспечение сохранения достигнутых показателей повышения оплаты труда отдельных категорий работников бюджетной сферы</t>
  </si>
  <si>
    <t>S2501</t>
  </si>
  <si>
    <t>S2502</t>
  </si>
  <si>
    <t>Развитие культуры и средств массовой информации в ЗАТО Шиханы</t>
  </si>
  <si>
    <t>S2500</t>
  </si>
  <si>
    <t>Участие творческих коллективов ЗАТО Шиханы в областных мероприятиях, конкурсах, фестивалях</t>
  </si>
  <si>
    <t xml:space="preserve">Развитие физической культуры, спорта и молодежной политики в ЗАТО Шиханы </t>
  </si>
  <si>
    <t>Устройство верхнего слоя покрытия на беговых дорожках стадиона «Салют»</t>
  </si>
  <si>
    <t>Поездки в бассейн и ледовый дворец г. Вольска</t>
  </si>
  <si>
    <t>Формирование комфортной городской среды на территории ЗАТО Шиханы</t>
  </si>
  <si>
    <t>Всероссийский конкурс проектов создание комфортной городской среды среди малых городов</t>
  </si>
  <si>
    <t>7Г004</t>
  </si>
  <si>
    <t>Подготовка и проведение экспертизы проектной сметной документации</t>
  </si>
  <si>
    <t>7Г007</t>
  </si>
  <si>
    <t>Реализация проектов развития муниципальных образований области, основанных на местных инициативах</t>
  </si>
  <si>
    <t>7Г008</t>
  </si>
  <si>
    <t>Поддержка  муниципальных программ формирования современной городской среды</t>
  </si>
  <si>
    <t>7Г0F2</t>
  </si>
  <si>
    <t>Ремонт муниципального имущества</t>
  </si>
  <si>
    <t>Условно утверждаемые расходы</t>
  </si>
  <si>
    <t>79200</t>
  </si>
  <si>
    <t>Укрепление материально-технической базы учреждений культуры города</t>
  </si>
  <si>
    <t xml:space="preserve">Проведение открытого фестиваля детского и юношеского творчества «ТАЛАНТиЯ» </t>
  </si>
  <si>
    <t>S2110</t>
  </si>
  <si>
    <t>S2120</t>
  </si>
  <si>
    <t>S2130</t>
  </si>
  <si>
    <t>Строительный контроль по благоустройству дворовых и общественных территорий</t>
  </si>
  <si>
    <t>7Г009</t>
  </si>
  <si>
    <r>
      <t>Ведомственная целевая программа "Организация отдыха, оздоровления и занятости детей в ЗАТО Шиханы</t>
    </r>
    <r>
      <rPr>
        <sz val="12"/>
        <color indexed="8"/>
        <rFont val="Times New Roman"/>
        <family val="1"/>
      </rPr>
      <t>"</t>
    </r>
  </si>
  <si>
    <t>Уточнение сведений о границах населенных пунктов и территориальных зон в Едином государственном реестре недвижимости</t>
  </si>
  <si>
    <t>78600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</si>
  <si>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</si>
  <si>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</si>
  <si>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постановлению администрации мо города Шиханы</t>
  </si>
  <si>
    <t>Отчет об исполнении местного бюджета города Шиханы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Российской Федерации за 1 квартал 2020 года</t>
  </si>
  <si>
    <t>План 2020 года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</si>
  <si>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</si>
  <si>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</si>
  <si>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72300</t>
  </si>
  <si>
    <t>110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</si>
  <si>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</si>
  <si>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</si>
  <si>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610</t>
  </si>
  <si>
    <t>72301</t>
  </si>
  <si>
    <t>72302</t>
  </si>
  <si>
    <t>S2301</t>
  </si>
  <si>
    <t>S2302</t>
  </si>
  <si>
    <t>780A3</t>
  </si>
  <si>
    <t>54530</t>
  </si>
  <si>
    <t>Предоставление субсидий бюджетным, автономным учреждениям и иным некоммерческим организациям</t>
  </si>
  <si>
    <r>
      <t>от</t>
    </r>
    <r>
      <rPr>
        <u val="single"/>
        <sz val="11"/>
        <color indexed="8"/>
        <rFont val="Calibri"/>
        <family val="2"/>
      </rPr>
      <t xml:space="preserve"> 13.04. 2020г.</t>
    </r>
    <r>
      <rPr>
        <sz val="11"/>
        <color theme="1"/>
        <rFont val="Calibri"/>
        <family val="2"/>
      </rPr>
      <t xml:space="preserve"> № </t>
    </r>
    <r>
      <rPr>
        <u val="single"/>
        <sz val="11"/>
        <color indexed="8"/>
        <rFont val="Calibri"/>
        <family val="2"/>
      </rPr>
      <t>130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</si>
</sst>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9.5"/>
      <name val="Arial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72" fontId="11" fillId="0" borderId="10" xfId="0" applyNumberFormat="1" applyFont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right" vertical="center" wrapText="1"/>
    </xf>
    <xf numFmtId="173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172" fontId="51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72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72" fontId="52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2" fontId="51" fillId="0" borderId="12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172" fontId="51" fillId="0" borderId="10" xfId="0" applyNumberFormat="1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49" fontId="16" fillId="33" borderId="0" xfId="0" applyNumberFormat="1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 horizontal="right" vertical="center"/>
    </xf>
    <xf numFmtId="0" fontId="51" fillId="0" borderId="12" xfId="0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72" fontId="0" fillId="0" borderId="0" xfId="0" applyNumberFormat="1" applyBorder="1" applyAlignment="1">
      <alignment horizontal="center"/>
    </xf>
    <xf numFmtId="172" fontId="5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view="pageBreakPreview" zoomScaleSheetLayoutView="100" zoomScalePageLayoutView="0" workbookViewId="0" topLeftCell="A1">
      <selection activeCell="A172" sqref="A172:IV172"/>
    </sheetView>
  </sheetViews>
  <sheetFormatPr defaultColWidth="9.140625" defaultRowHeight="15"/>
  <cols>
    <col min="1" max="1" width="48.8515625" style="0" customWidth="1"/>
    <col min="2" max="2" width="8.421875" style="0" customWidth="1"/>
    <col min="3" max="3" width="7.140625" style="2" customWidth="1"/>
    <col min="4" max="4" width="4.140625" style="2" customWidth="1"/>
    <col min="5" max="5" width="11.57421875" style="0" customWidth="1"/>
    <col min="6" max="6" width="9.8515625" style="0" customWidth="1"/>
    <col min="7" max="7" width="11.8515625" style="0" customWidth="1"/>
    <col min="8" max="8" width="13.00390625" style="9" customWidth="1"/>
  </cols>
  <sheetData>
    <row r="1" spans="1:8" ht="15" customHeight="1">
      <c r="A1" s="3"/>
      <c r="B1" s="4"/>
      <c r="C1" s="71"/>
      <c r="D1" s="71"/>
      <c r="E1" s="71" t="s">
        <v>60</v>
      </c>
      <c r="F1" s="71"/>
      <c r="G1" s="71"/>
      <c r="H1" s="71"/>
    </row>
    <row r="2" spans="1:9" ht="39" customHeight="1">
      <c r="A2" s="5"/>
      <c r="B2" s="4"/>
      <c r="C2" s="4"/>
      <c r="D2" s="4"/>
      <c r="E2" s="73" t="s">
        <v>144</v>
      </c>
      <c r="F2" s="73"/>
      <c r="G2" s="73"/>
      <c r="H2" s="73"/>
      <c r="I2" s="4"/>
    </row>
    <row r="3" spans="5:8" ht="15">
      <c r="E3" s="84" t="s">
        <v>161</v>
      </c>
      <c r="F3" s="84"/>
      <c r="G3" s="84"/>
      <c r="H3" s="10"/>
    </row>
    <row r="4" spans="1:8" ht="60.75" customHeight="1">
      <c r="A4" s="75" t="s">
        <v>145</v>
      </c>
      <c r="B4" s="75"/>
      <c r="C4" s="75"/>
      <c r="D4" s="75"/>
      <c r="E4" s="75"/>
      <c r="F4" s="75"/>
      <c r="G4" s="75"/>
      <c r="H4" s="75"/>
    </row>
    <row r="5" spans="5:8" ht="26.25" customHeight="1">
      <c r="E5" s="76"/>
      <c r="F5" s="76"/>
      <c r="G5" s="76" t="s">
        <v>2</v>
      </c>
      <c r="H5" s="76"/>
    </row>
    <row r="6" spans="1:8" s="1" customFormat="1" ht="15">
      <c r="A6" s="78" t="s">
        <v>0</v>
      </c>
      <c r="B6" s="79" t="s">
        <v>29</v>
      </c>
      <c r="C6" s="79"/>
      <c r="D6" s="80" t="s">
        <v>1</v>
      </c>
      <c r="E6" s="72" t="s">
        <v>146</v>
      </c>
      <c r="F6" s="77" t="s">
        <v>28</v>
      </c>
      <c r="G6" s="74" t="s">
        <v>53</v>
      </c>
      <c r="H6" s="74"/>
    </row>
    <row r="7" spans="1:8" s="1" customFormat="1" ht="63.75">
      <c r="A7" s="78"/>
      <c r="B7" s="7" t="s">
        <v>30</v>
      </c>
      <c r="C7" s="7" t="s">
        <v>31</v>
      </c>
      <c r="D7" s="80"/>
      <c r="E7" s="72"/>
      <c r="F7" s="77"/>
      <c r="G7" s="6" t="s">
        <v>54</v>
      </c>
      <c r="H7" s="8" t="s">
        <v>55</v>
      </c>
    </row>
    <row r="8" spans="1:8" s="12" customFormat="1" ht="15.75">
      <c r="A8" s="13" t="s">
        <v>4</v>
      </c>
      <c r="B8" s="14"/>
      <c r="C8" s="14"/>
      <c r="D8" s="14"/>
      <c r="E8" s="15">
        <f>E9+E24+E38+E46+E59+E78+E81+E130+E149+E157+E166+E167+E168+E169+E170+E171</f>
        <v>170700.69999999998</v>
      </c>
      <c r="F8" s="15">
        <f>F38+F81+F130+F59+F149+F46+F9+F171+F24+F168+F167+F170+F78+F157+F172+F169+F166</f>
        <v>37850.30300000001</v>
      </c>
      <c r="G8" s="11">
        <f>F8-E8</f>
        <v>-132850.39699999997</v>
      </c>
      <c r="H8" s="11">
        <f>F8/E8*100-100</f>
        <v>-77.82650979169973</v>
      </c>
    </row>
    <row r="9" spans="1:8" s="3" customFormat="1" ht="47.25">
      <c r="A9" s="37" t="s">
        <v>82</v>
      </c>
      <c r="B9" s="38">
        <v>71000</v>
      </c>
      <c r="C9" s="39" t="s">
        <v>32</v>
      </c>
      <c r="D9" s="38"/>
      <c r="E9" s="40">
        <f>SUM(E10:E23)</f>
        <v>33327.99999999999</v>
      </c>
      <c r="F9" s="40">
        <f>SUM(F10:F23)</f>
        <v>6602.400000000001</v>
      </c>
      <c r="G9" s="41">
        <f aca="true" t="shared" si="0" ref="G9:G77">F9-E9</f>
        <v>-26725.59999999999</v>
      </c>
      <c r="H9" s="41">
        <f aca="true" t="shared" si="1" ref="H9:H77">F9/E9*100-100</f>
        <v>-80.18963034085454</v>
      </c>
    </row>
    <row r="10" spans="1:8" s="3" customFormat="1" ht="15" customHeight="1">
      <c r="A10" s="81" t="s">
        <v>18</v>
      </c>
      <c r="B10" s="16">
        <v>71001</v>
      </c>
      <c r="C10" s="17" t="s">
        <v>33</v>
      </c>
      <c r="D10" s="16">
        <v>120</v>
      </c>
      <c r="E10" s="34">
        <v>2797</v>
      </c>
      <c r="F10" s="34">
        <v>508.3</v>
      </c>
      <c r="G10" s="42">
        <f t="shared" si="0"/>
        <v>-2288.7</v>
      </c>
      <c r="H10" s="42">
        <f t="shared" si="1"/>
        <v>-81.82695745441545</v>
      </c>
    </row>
    <row r="11" spans="1:8" s="3" customFormat="1" ht="15.75">
      <c r="A11" s="81"/>
      <c r="B11" s="16">
        <v>71001</v>
      </c>
      <c r="C11" s="17" t="s">
        <v>34</v>
      </c>
      <c r="D11" s="16">
        <v>110</v>
      </c>
      <c r="E11" s="21">
        <v>9811</v>
      </c>
      <c r="F11" s="21">
        <v>2062.3</v>
      </c>
      <c r="G11" s="42">
        <f t="shared" si="0"/>
        <v>-7748.7</v>
      </c>
      <c r="H11" s="42">
        <f t="shared" si="1"/>
        <v>-78.97971664458261</v>
      </c>
    </row>
    <row r="12" spans="1:8" s="3" customFormat="1" ht="15.75">
      <c r="A12" s="81"/>
      <c r="B12" s="16">
        <v>71001</v>
      </c>
      <c r="C12" s="17" t="s">
        <v>34</v>
      </c>
      <c r="D12" s="16">
        <v>120</v>
      </c>
      <c r="E12" s="21">
        <v>9777.9</v>
      </c>
      <c r="F12" s="21">
        <v>2086.8</v>
      </c>
      <c r="G12" s="42">
        <f t="shared" si="0"/>
        <v>-7691.099999999999</v>
      </c>
      <c r="H12" s="42">
        <f t="shared" si="1"/>
        <v>-78.65799404780168</v>
      </c>
    </row>
    <row r="13" spans="1:8" s="3" customFormat="1" ht="15.75">
      <c r="A13" s="81"/>
      <c r="B13" s="16">
        <v>71001</v>
      </c>
      <c r="C13" s="17" t="s">
        <v>34</v>
      </c>
      <c r="D13" s="16">
        <v>850</v>
      </c>
      <c r="E13" s="21">
        <v>200.6</v>
      </c>
      <c r="F13" s="21">
        <v>69.8</v>
      </c>
      <c r="G13" s="42">
        <f t="shared" si="0"/>
        <v>-130.8</v>
      </c>
      <c r="H13" s="42">
        <f t="shared" si="1"/>
        <v>-65.20438683948156</v>
      </c>
    </row>
    <row r="14" spans="1:8" s="3" customFormat="1" ht="15.75" customHeight="1">
      <c r="A14" s="81"/>
      <c r="B14" s="16">
        <v>71001</v>
      </c>
      <c r="C14" s="17" t="s">
        <v>34</v>
      </c>
      <c r="D14" s="16">
        <v>240</v>
      </c>
      <c r="E14" s="21">
        <v>7135.3</v>
      </c>
      <c r="F14" s="21">
        <v>1190</v>
      </c>
      <c r="G14" s="42">
        <f t="shared" si="0"/>
        <v>-5945.3</v>
      </c>
      <c r="H14" s="42">
        <f t="shared" si="1"/>
        <v>-83.32235505164464</v>
      </c>
    </row>
    <row r="15" spans="1:8" s="3" customFormat="1" ht="15.75" customHeight="1">
      <c r="A15" s="70" t="s">
        <v>19</v>
      </c>
      <c r="B15" s="16">
        <v>71002</v>
      </c>
      <c r="C15" s="16">
        <v>76500</v>
      </c>
      <c r="D15" s="16">
        <v>120</v>
      </c>
      <c r="E15" s="18">
        <v>294.3</v>
      </c>
      <c r="F15" s="18">
        <v>37</v>
      </c>
      <c r="G15" s="42">
        <f t="shared" si="0"/>
        <v>-257.3</v>
      </c>
      <c r="H15" s="42">
        <f t="shared" si="1"/>
        <v>-87.42779476724431</v>
      </c>
    </row>
    <row r="16" spans="1:8" s="3" customFormat="1" ht="15.75" hidden="1">
      <c r="A16" s="70"/>
      <c r="B16" s="16">
        <v>71002</v>
      </c>
      <c r="C16" s="16">
        <v>76500</v>
      </c>
      <c r="D16" s="16">
        <v>850</v>
      </c>
      <c r="E16" s="19">
        <v>0</v>
      </c>
      <c r="F16" s="19">
        <v>0</v>
      </c>
      <c r="G16" s="42">
        <f t="shared" si="0"/>
        <v>0</v>
      </c>
      <c r="H16" s="42" t="e">
        <f t="shared" si="1"/>
        <v>#DIV/0!</v>
      </c>
    </row>
    <row r="17" spans="1:8" s="3" customFormat="1" ht="15.75">
      <c r="A17" s="70"/>
      <c r="B17" s="16">
        <v>71002</v>
      </c>
      <c r="C17" s="16">
        <v>51180</v>
      </c>
      <c r="D17" s="16">
        <v>120</v>
      </c>
      <c r="E17" s="19">
        <v>202.5</v>
      </c>
      <c r="F17" s="19">
        <v>47.4</v>
      </c>
      <c r="G17" s="42">
        <f t="shared" si="0"/>
        <v>-155.1</v>
      </c>
      <c r="H17" s="42">
        <f t="shared" si="1"/>
        <v>-76.5925925925926</v>
      </c>
    </row>
    <row r="18" spans="1:8" s="3" customFormat="1" ht="47.25">
      <c r="A18" s="20" t="s">
        <v>15</v>
      </c>
      <c r="B18" s="16">
        <v>71003</v>
      </c>
      <c r="C18" s="17" t="s">
        <v>35</v>
      </c>
      <c r="D18" s="16">
        <v>240</v>
      </c>
      <c r="E18" s="21">
        <v>140.3</v>
      </c>
      <c r="F18" s="21">
        <v>26.2</v>
      </c>
      <c r="G18" s="42">
        <f t="shared" si="0"/>
        <v>-114.10000000000001</v>
      </c>
      <c r="H18" s="42">
        <f t="shared" si="1"/>
        <v>-81.32573057733428</v>
      </c>
    </row>
    <row r="19" spans="1:8" s="3" customFormat="1" ht="31.5">
      <c r="A19" s="20" t="s">
        <v>16</v>
      </c>
      <c r="B19" s="16">
        <v>71004</v>
      </c>
      <c r="C19" s="17" t="s">
        <v>36</v>
      </c>
      <c r="D19" s="16">
        <v>310</v>
      </c>
      <c r="E19" s="19">
        <v>1160</v>
      </c>
      <c r="F19" s="19">
        <v>290</v>
      </c>
      <c r="G19" s="42">
        <f t="shared" si="0"/>
        <v>-870</v>
      </c>
      <c r="H19" s="42">
        <f t="shared" si="1"/>
        <v>-75</v>
      </c>
    </row>
    <row r="20" spans="1:8" s="3" customFormat="1" ht="15.75" hidden="1">
      <c r="A20" s="22" t="s">
        <v>61</v>
      </c>
      <c r="B20" s="16">
        <v>71005</v>
      </c>
      <c r="C20" s="17" t="s">
        <v>34</v>
      </c>
      <c r="D20" s="16">
        <v>240</v>
      </c>
      <c r="E20" s="21">
        <v>0</v>
      </c>
      <c r="F20" s="21">
        <v>0</v>
      </c>
      <c r="G20" s="42">
        <f t="shared" si="0"/>
        <v>0</v>
      </c>
      <c r="H20" s="42" t="e">
        <f t="shared" si="1"/>
        <v>#DIV/0!</v>
      </c>
    </row>
    <row r="21" spans="1:8" s="3" customFormat="1" ht="15.75" customHeight="1">
      <c r="A21" s="70" t="s">
        <v>62</v>
      </c>
      <c r="B21" s="16">
        <v>71008</v>
      </c>
      <c r="C21" s="49">
        <v>72300</v>
      </c>
      <c r="D21" s="35">
        <v>110</v>
      </c>
      <c r="E21" s="21">
        <v>1791</v>
      </c>
      <c r="F21" s="21">
        <v>280.5</v>
      </c>
      <c r="G21" s="42">
        <f t="shared" si="0"/>
        <v>-1510.5</v>
      </c>
      <c r="H21" s="42">
        <f t="shared" si="1"/>
        <v>-84.33835845896148</v>
      </c>
    </row>
    <row r="22" spans="1:8" s="3" customFormat="1" ht="30" customHeight="1">
      <c r="A22" s="70"/>
      <c r="B22" s="16">
        <v>71008</v>
      </c>
      <c r="C22" s="49" t="s">
        <v>72</v>
      </c>
      <c r="D22" s="35">
        <v>110</v>
      </c>
      <c r="E22" s="23">
        <v>18.1</v>
      </c>
      <c r="F22" s="23">
        <v>4.1</v>
      </c>
      <c r="G22" s="42">
        <f t="shared" si="0"/>
        <v>-14.000000000000002</v>
      </c>
      <c r="H22" s="42">
        <f t="shared" si="1"/>
        <v>-77.34806629834254</v>
      </c>
    </row>
    <row r="23" spans="1:8" s="3" customFormat="1" ht="18" customHeight="1" hidden="1">
      <c r="A23" s="70"/>
      <c r="B23" s="16">
        <v>71008</v>
      </c>
      <c r="C23" s="49" t="s">
        <v>72</v>
      </c>
      <c r="D23" s="35">
        <v>120</v>
      </c>
      <c r="E23" s="23">
        <v>0</v>
      </c>
      <c r="F23" s="23">
        <v>0</v>
      </c>
      <c r="G23" s="42">
        <f t="shared" si="0"/>
        <v>0</v>
      </c>
      <c r="H23" s="42" t="e">
        <f t="shared" si="1"/>
        <v>#DIV/0!</v>
      </c>
    </row>
    <row r="24" spans="1:8" s="3" customFormat="1" ht="36" customHeight="1">
      <c r="A24" s="37" t="s">
        <v>83</v>
      </c>
      <c r="B24" s="38">
        <v>72000</v>
      </c>
      <c r="C24" s="39" t="s">
        <v>32</v>
      </c>
      <c r="D24" s="38"/>
      <c r="E24" s="68">
        <f>SUM(E25:E37)</f>
        <v>3554.5000000000005</v>
      </c>
      <c r="F24" s="40">
        <f>SUM(F25:F37)</f>
        <v>743.5</v>
      </c>
      <c r="G24" s="41">
        <f t="shared" si="0"/>
        <v>-2811.0000000000005</v>
      </c>
      <c r="H24" s="41">
        <f t="shared" si="1"/>
        <v>-79.08285272190182</v>
      </c>
    </row>
    <row r="25" spans="1:8" s="3" customFormat="1" ht="24.75" customHeight="1">
      <c r="A25" s="82" t="s">
        <v>84</v>
      </c>
      <c r="B25" s="16">
        <v>72001</v>
      </c>
      <c r="C25" s="16">
        <v>99990</v>
      </c>
      <c r="D25" s="16">
        <v>610</v>
      </c>
      <c r="E25" s="34">
        <v>1</v>
      </c>
      <c r="F25" s="34">
        <v>0</v>
      </c>
      <c r="G25" s="42">
        <f t="shared" si="0"/>
        <v>-1</v>
      </c>
      <c r="H25" s="42">
        <f t="shared" si="1"/>
        <v>-100</v>
      </c>
    </row>
    <row r="26" spans="1:8" s="3" customFormat="1" ht="15" customHeight="1">
      <c r="A26" s="82"/>
      <c r="B26" s="16">
        <v>72001</v>
      </c>
      <c r="C26" s="16">
        <v>99990</v>
      </c>
      <c r="D26" s="16">
        <v>240</v>
      </c>
      <c r="E26" s="34">
        <v>16</v>
      </c>
      <c r="F26" s="34">
        <v>0</v>
      </c>
      <c r="G26" s="42">
        <f t="shared" si="0"/>
        <v>-16</v>
      </c>
      <c r="H26" s="42">
        <f t="shared" si="1"/>
        <v>-100</v>
      </c>
    </row>
    <row r="27" spans="1:8" s="3" customFormat="1" ht="24.75" customHeight="1">
      <c r="A27" s="70" t="s">
        <v>21</v>
      </c>
      <c r="B27" s="16">
        <v>72002</v>
      </c>
      <c r="C27" s="16" t="s">
        <v>37</v>
      </c>
      <c r="D27" s="16">
        <v>120</v>
      </c>
      <c r="E27" s="23">
        <v>294.3</v>
      </c>
      <c r="F27" s="23">
        <v>52.6</v>
      </c>
      <c r="G27" s="42">
        <f t="shared" si="0"/>
        <v>-241.70000000000002</v>
      </c>
      <c r="H27" s="42">
        <f t="shared" si="1"/>
        <v>-82.12708120965002</v>
      </c>
    </row>
    <row r="28" spans="1:8" s="3" customFormat="1" ht="15.75" customHeight="1" hidden="1">
      <c r="A28" s="70"/>
      <c r="B28" s="16">
        <v>72002</v>
      </c>
      <c r="C28" s="16" t="s">
        <v>37</v>
      </c>
      <c r="D28" s="16">
        <v>240</v>
      </c>
      <c r="E28" s="23">
        <v>0</v>
      </c>
      <c r="F28" s="23">
        <v>0</v>
      </c>
      <c r="G28" s="42">
        <f t="shared" si="0"/>
        <v>0</v>
      </c>
      <c r="H28" s="42" t="e">
        <f t="shared" si="1"/>
        <v>#DIV/0!</v>
      </c>
    </row>
    <row r="29" spans="1:8" s="3" customFormat="1" ht="30.75" customHeight="1">
      <c r="A29" s="70"/>
      <c r="B29" s="16">
        <v>72002</v>
      </c>
      <c r="C29" s="16">
        <v>77110</v>
      </c>
      <c r="D29" s="16">
        <v>240</v>
      </c>
      <c r="E29" s="21">
        <v>32.9</v>
      </c>
      <c r="F29" s="21">
        <v>10.9</v>
      </c>
      <c r="G29" s="42">
        <f t="shared" si="0"/>
        <v>-22</v>
      </c>
      <c r="H29" s="42">
        <f t="shared" si="1"/>
        <v>-66.86930091185411</v>
      </c>
    </row>
    <row r="30" spans="1:8" s="3" customFormat="1" ht="15.75" customHeight="1">
      <c r="A30" s="70"/>
      <c r="B30" s="16">
        <v>72002</v>
      </c>
      <c r="C30" s="16">
        <v>77110</v>
      </c>
      <c r="D30" s="16">
        <v>310</v>
      </c>
      <c r="E30" s="18">
        <v>1793.1</v>
      </c>
      <c r="F30" s="18">
        <v>398.5</v>
      </c>
      <c r="G30" s="42">
        <f t="shared" si="0"/>
        <v>-1394.6</v>
      </c>
      <c r="H30" s="42">
        <f t="shared" si="1"/>
        <v>-77.77591879984385</v>
      </c>
    </row>
    <row r="31" spans="1:8" s="3" customFormat="1" ht="36.75" customHeight="1">
      <c r="A31" s="70" t="s">
        <v>63</v>
      </c>
      <c r="B31" s="16">
        <v>72003</v>
      </c>
      <c r="C31" s="24">
        <v>76600</v>
      </c>
      <c r="D31" s="16">
        <v>120</v>
      </c>
      <c r="E31" s="19">
        <v>294.3</v>
      </c>
      <c r="F31" s="19">
        <v>42.4</v>
      </c>
      <c r="G31" s="42">
        <f t="shared" si="0"/>
        <v>-251.9</v>
      </c>
      <c r="H31" s="42">
        <f t="shared" si="1"/>
        <v>-85.5929323819232</v>
      </c>
    </row>
    <row r="32" spans="1:8" s="3" customFormat="1" ht="15.75" hidden="1">
      <c r="A32" s="70"/>
      <c r="B32" s="16">
        <v>72003</v>
      </c>
      <c r="C32" s="24">
        <v>76600</v>
      </c>
      <c r="D32" s="16">
        <v>240</v>
      </c>
      <c r="E32" s="23">
        <v>0</v>
      </c>
      <c r="F32" s="23">
        <v>0</v>
      </c>
      <c r="G32" s="42">
        <f t="shared" si="0"/>
        <v>0</v>
      </c>
      <c r="H32" s="42" t="e">
        <f t="shared" si="1"/>
        <v>#DIV/0!</v>
      </c>
    </row>
    <row r="33" spans="1:8" s="3" customFormat="1" ht="32.25" customHeight="1">
      <c r="A33" s="70" t="s">
        <v>22</v>
      </c>
      <c r="B33" s="16">
        <v>72004</v>
      </c>
      <c r="C33" s="16">
        <v>76400</v>
      </c>
      <c r="D33" s="16">
        <v>120</v>
      </c>
      <c r="E33" s="18">
        <v>294.3</v>
      </c>
      <c r="F33" s="18">
        <v>63.5</v>
      </c>
      <c r="G33" s="42">
        <f t="shared" si="0"/>
        <v>-230.8</v>
      </c>
      <c r="H33" s="42">
        <f t="shared" si="1"/>
        <v>-78.42337750594632</v>
      </c>
    </row>
    <row r="34" spans="1:8" s="3" customFormat="1" ht="15.75" hidden="1">
      <c r="A34" s="70"/>
      <c r="B34" s="16">
        <v>72004</v>
      </c>
      <c r="C34" s="16">
        <v>76400</v>
      </c>
      <c r="D34" s="16">
        <v>240</v>
      </c>
      <c r="E34" s="23">
        <v>0</v>
      </c>
      <c r="F34" s="23">
        <v>0</v>
      </c>
      <c r="G34" s="42">
        <f t="shared" si="0"/>
        <v>0</v>
      </c>
      <c r="H34" s="42" t="e">
        <f t="shared" si="1"/>
        <v>#DIV/0!</v>
      </c>
    </row>
    <row r="35" spans="1:8" s="3" customFormat="1" ht="15" customHeight="1">
      <c r="A35" s="70"/>
      <c r="B35" s="16">
        <v>72004</v>
      </c>
      <c r="C35" s="16">
        <v>77120</v>
      </c>
      <c r="D35" s="16">
        <v>120</v>
      </c>
      <c r="E35" s="18">
        <v>294.3</v>
      </c>
      <c r="F35" s="18">
        <v>52.6</v>
      </c>
      <c r="G35" s="42">
        <f t="shared" si="0"/>
        <v>-241.70000000000002</v>
      </c>
      <c r="H35" s="42">
        <f t="shared" si="1"/>
        <v>-82.12708120965002</v>
      </c>
    </row>
    <row r="36" spans="1:8" s="3" customFormat="1" ht="50.25" customHeight="1">
      <c r="A36" s="25" t="s">
        <v>20</v>
      </c>
      <c r="B36" s="16">
        <v>72005</v>
      </c>
      <c r="C36" s="16">
        <v>76300</v>
      </c>
      <c r="D36" s="16">
        <v>120</v>
      </c>
      <c r="E36" s="19">
        <v>294.3</v>
      </c>
      <c r="F36" s="19">
        <v>52.6</v>
      </c>
      <c r="G36" s="42">
        <f t="shared" si="0"/>
        <v>-241.70000000000002</v>
      </c>
      <c r="H36" s="42">
        <f t="shared" si="1"/>
        <v>-82.12708120965002</v>
      </c>
    </row>
    <row r="37" spans="1:8" s="3" customFormat="1" ht="46.5" customHeight="1">
      <c r="A37" s="25" t="s">
        <v>64</v>
      </c>
      <c r="B37" s="35">
        <v>72006</v>
      </c>
      <c r="C37" s="36" t="s">
        <v>38</v>
      </c>
      <c r="D37" s="16">
        <v>810</v>
      </c>
      <c r="E37" s="19">
        <v>240</v>
      </c>
      <c r="F37" s="19">
        <v>70.4</v>
      </c>
      <c r="G37" s="42">
        <f t="shared" si="0"/>
        <v>-169.6</v>
      </c>
      <c r="H37" s="42">
        <f t="shared" si="1"/>
        <v>-70.66666666666667</v>
      </c>
    </row>
    <row r="38" spans="1:8" s="3" customFormat="1" ht="17.25" customHeight="1">
      <c r="A38" s="37" t="s">
        <v>85</v>
      </c>
      <c r="B38" s="38">
        <v>73000</v>
      </c>
      <c r="C38" s="39" t="s">
        <v>32</v>
      </c>
      <c r="D38" s="38"/>
      <c r="E38" s="40">
        <f>SUM(E39:E45)</f>
        <v>7784.299999999999</v>
      </c>
      <c r="F38" s="40">
        <f>SUM(F39:F44)</f>
        <v>1774.9</v>
      </c>
      <c r="G38" s="41">
        <f t="shared" si="0"/>
        <v>-6009.4</v>
      </c>
      <c r="H38" s="41">
        <f t="shared" si="1"/>
        <v>-77.19897742892745</v>
      </c>
    </row>
    <row r="39" spans="1:8" s="3" customFormat="1" ht="17.25" customHeight="1">
      <c r="A39" s="26" t="s">
        <v>86</v>
      </c>
      <c r="B39" s="16">
        <v>73002</v>
      </c>
      <c r="C39" s="36" t="s">
        <v>56</v>
      </c>
      <c r="D39" s="27" t="s">
        <v>87</v>
      </c>
      <c r="E39" s="34">
        <v>30</v>
      </c>
      <c r="F39" s="34">
        <v>28.4</v>
      </c>
      <c r="G39" s="42">
        <f t="shared" si="0"/>
        <v>-1.6000000000000014</v>
      </c>
      <c r="H39" s="42">
        <f t="shared" si="1"/>
        <v>-5.333333333333329</v>
      </c>
    </row>
    <row r="40" spans="1:8" s="3" customFormat="1" ht="17.25" customHeight="1">
      <c r="A40" s="81" t="s">
        <v>3</v>
      </c>
      <c r="B40" s="16">
        <v>73005</v>
      </c>
      <c r="C40" s="17" t="s">
        <v>39</v>
      </c>
      <c r="D40" s="16">
        <v>110</v>
      </c>
      <c r="E40" s="21">
        <v>6361.2</v>
      </c>
      <c r="F40" s="21">
        <v>1473.6</v>
      </c>
      <c r="G40" s="42">
        <f t="shared" si="0"/>
        <v>-4887.6</v>
      </c>
      <c r="H40" s="42">
        <f t="shared" si="1"/>
        <v>-76.83455951707225</v>
      </c>
    </row>
    <row r="41" spans="1:8" s="3" customFormat="1" ht="17.25" customHeight="1">
      <c r="A41" s="81"/>
      <c r="B41" s="16">
        <v>73005</v>
      </c>
      <c r="C41" s="17" t="s">
        <v>39</v>
      </c>
      <c r="D41" s="16">
        <v>240</v>
      </c>
      <c r="E41" s="21">
        <v>945.4</v>
      </c>
      <c r="F41" s="21">
        <v>163.2</v>
      </c>
      <c r="G41" s="42">
        <f t="shared" si="0"/>
        <v>-782.2</v>
      </c>
      <c r="H41" s="42">
        <f t="shared" si="1"/>
        <v>-82.7374656230167</v>
      </c>
    </row>
    <row r="42" spans="1:8" s="3" customFormat="1" ht="23.25" customHeight="1">
      <c r="A42" s="81"/>
      <c r="B42" s="16">
        <v>73005</v>
      </c>
      <c r="C42" s="17" t="s">
        <v>39</v>
      </c>
      <c r="D42" s="16">
        <v>850</v>
      </c>
      <c r="E42" s="21">
        <f>4.8+1.7+1</f>
        <v>7.5</v>
      </c>
      <c r="F42" s="21">
        <v>0.7</v>
      </c>
      <c r="G42" s="42">
        <f t="shared" si="0"/>
        <v>-6.8</v>
      </c>
      <c r="H42" s="42">
        <f t="shared" si="1"/>
        <v>-90.66666666666667</v>
      </c>
    </row>
    <row r="43" spans="1:8" s="3" customFormat="1" ht="55.5" customHeight="1" hidden="1">
      <c r="A43" s="20" t="s">
        <v>26</v>
      </c>
      <c r="B43" s="16">
        <v>73006</v>
      </c>
      <c r="C43" s="16">
        <v>99010</v>
      </c>
      <c r="D43" s="16">
        <v>240</v>
      </c>
      <c r="E43" s="21">
        <v>0</v>
      </c>
      <c r="F43" s="21">
        <v>0</v>
      </c>
      <c r="G43" s="42">
        <f t="shared" si="0"/>
        <v>0</v>
      </c>
      <c r="H43" s="42" t="e">
        <f t="shared" si="1"/>
        <v>#DIV/0!</v>
      </c>
    </row>
    <row r="44" spans="1:8" s="3" customFormat="1" ht="47.25" customHeight="1">
      <c r="A44" s="22" t="s">
        <v>62</v>
      </c>
      <c r="B44" s="16">
        <v>73007</v>
      </c>
      <c r="C44" s="49">
        <v>72300</v>
      </c>
      <c r="D44" s="35">
        <v>110</v>
      </c>
      <c r="E44" s="21">
        <v>435.8</v>
      </c>
      <c r="F44" s="21">
        <v>109</v>
      </c>
      <c r="G44" s="42">
        <f t="shared" si="0"/>
        <v>-326.8</v>
      </c>
      <c r="H44" s="42">
        <f t="shared" si="1"/>
        <v>-74.98852684717761</v>
      </c>
    </row>
    <row r="45" spans="1:8" s="3" customFormat="1" ht="18" customHeight="1">
      <c r="A45" s="50" t="s">
        <v>148</v>
      </c>
      <c r="B45" s="16">
        <v>73007</v>
      </c>
      <c r="C45" s="51" t="s">
        <v>72</v>
      </c>
      <c r="D45" s="35">
        <v>110</v>
      </c>
      <c r="E45" s="21">
        <v>4.4</v>
      </c>
      <c r="F45" s="21">
        <v>0</v>
      </c>
      <c r="G45" s="42">
        <f t="shared" si="0"/>
        <v>-4.4</v>
      </c>
      <c r="H45" s="42">
        <f t="shared" si="1"/>
        <v>-100</v>
      </c>
    </row>
    <row r="46" spans="1:8" s="3" customFormat="1" ht="63">
      <c r="A46" s="37" t="s">
        <v>88</v>
      </c>
      <c r="B46" s="38">
        <v>74000</v>
      </c>
      <c r="C46" s="39" t="s">
        <v>32</v>
      </c>
      <c r="D46" s="38"/>
      <c r="E46" s="40">
        <f>SUM(E47:E58)</f>
        <v>3821.9</v>
      </c>
      <c r="F46" s="40">
        <f>SUM(F47:F58)</f>
        <v>201.8</v>
      </c>
      <c r="G46" s="41">
        <f t="shared" si="0"/>
        <v>-3620.1</v>
      </c>
      <c r="H46" s="41">
        <f t="shared" si="1"/>
        <v>-94.719903712813</v>
      </c>
    </row>
    <row r="47" spans="1:8" s="3" customFormat="1" ht="32.25" customHeight="1">
      <c r="A47" s="81" t="s">
        <v>65</v>
      </c>
      <c r="B47" s="16">
        <v>74002</v>
      </c>
      <c r="C47" s="16">
        <v>99050</v>
      </c>
      <c r="D47" s="16">
        <v>240</v>
      </c>
      <c r="E47" s="21">
        <v>32</v>
      </c>
      <c r="F47" s="21">
        <v>0</v>
      </c>
      <c r="G47" s="42">
        <f t="shared" si="0"/>
        <v>-32</v>
      </c>
      <c r="H47" s="42">
        <f t="shared" si="1"/>
        <v>-100</v>
      </c>
    </row>
    <row r="48" spans="1:8" s="3" customFormat="1" ht="32.25" customHeight="1">
      <c r="A48" s="81"/>
      <c r="B48" s="16">
        <v>74002</v>
      </c>
      <c r="C48" s="16">
        <v>99050</v>
      </c>
      <c r="D48" s="16">
        <v>850</v>
      </c>
      <c r="E48" s="21">
        <v>32.2</v>
      </c>
      <c r="F48" s="21">
        <v>0</v>
      </c>
      <c r="G48" s="42">
        <f t="shared" si="0"/>
        <v>-32.2</v>
      </c>
      <c r="H48" s="42">
        <f t="shared" si="1"/>
        <v>-100</v>
      </c>
    </row>
    <row r="49" spans="1:8" s="3" customFormat="1" ht="31.5">
      <c r="A49" s="26" t="s">
        <v>66</v>
      </c>
      <c r="B49" s="16">
        <v>74003</v>
      </c>
      <c r="C49" s="16">
        <v>99050</v>
      </c>
      <c r="D49" s="16">
        <v>240</v>
      </c>
      <c r="E49" s="21">
        <v>1600.8</v>
      </c>
      <c r="F49" s="21">
        <v>0</v>
      </c>
      <c r="G49" s="42">
        <f t="shared" si="0"/>
        <v>-1600.8</v>
      </c>
      <c r="H49" s="42">
        <f t="shared" si="1"/>
        <v>-100</v>
      </c>
    </row>
    <row r="50" spans="1:8" s="3" customFormat="1" ht="66" customHeight="1">
      <c r="A50" s="28" t="s">
        <v>89</v>
      </c>
      <c r="B50" s="16">
        <v>74004</v>
      </c>
      <c r="C50" s="16">
        <v>99280</v>
      </c>
      <c r="D50" s="16">
        <v>240</v>
      </c>
      <c r="E50" s="21">
        <v>845.6</v>
      </c>
      <c r="F50" s="21">
        <v>93.8</v>
      </c>
      <c r="G50" s="42">
        <f t="shared" si="0"/>
        <v>-751.8000000000001</v>
      </c>
      <c r="H50" s="42">
        <f t="shared" si="1"/>
        <v>-88.90728476821192</v>
      </c>
    </row>
    <row r="51" spans="1:8" s="43" customFormat="1" ht="67.5" customHeight="1">
      <c r="A51" s="26" t="s">
        <v>14</v>
      </c>
      <c r="B51" s="16">
        <v>74005</v>
      </c>
      <c r="C51" s="16">
        <v>99080</v>
      </c>
      <c r="D51" s="16">
        <v>240</v>
      </c>
      <c r="E51" s="21">
        <v>545.5</v>
      </c>
      <c r="F51" s="21">
        <v>98</v>
      </c>
      <c r="G51" s="42">
        <f t="shared" si="0"/>
        <v>-447.5</v>
      </c>
      <c r="H51" s="42">
        <f t="shared" si="1"/>
        <v>-82.03483043079743</v>
      </c>
    </row>
    <row r="52" spans="1:8" s="3" customFormat="1" ht="63">
      <c r="A52" s="26" t="s">
        <v>67</v>
      </c>
      <c r="B52" s="16">
        <v>74006</v>
      </c>
      <c r="C52" s="16">
        <v>99090</v>
      </c>
      <c r="D52" s="16">
        <v>240</v>
      </c>
      <c r="E52" s="21">
        <v>180</v>
      </c>
      <c r="F52" s="21">
        <v>0</v>
      </c>
      <c r="G52" s="42">
        <f t="shared" si="0"/>
        <v>-180</v>
      </c>
      <c r="H52" s="42">
        <f t="shared" si="1"/>
        <v>-100</v>
      </c>
    </row>
    <row r="53" spans="1:8" s="3" customFormat="1" ht="32.25" customHeight="1">
      <c r="A53" s="26" t="s">
        <v>40</v>
      </c>
      <c r="B53" s="16">
        <v>74007</v>
      </c>
      <c r="C53" s="16">
        <v>99100</v>
      </c>
      <c r="D53" s="16">
        <v>240</v>
      </c>
      <c r="E53" s="21">
        <v>140</v>
      </c>
      <c r="F53" s="21">
        <v>10</v>
      </c>
      <c r="G53" s="42">
        <f t="shared" si="0"/>
        <v>-130</v>
      </c>
      <c r="H53" s="42">
        <f t="shared" si="1"/>
        <v>-92.85714285714286</v>
      </c>
    </row>
    <row r="54" spans="1:8" s="3" customFormat="1" ht="46.5" customHeight="1">
      <c r="A54" s="25" t="s">
        <v>68</v>
      </c>
      <c r="B54" s="16">
        <v>74008</v>
      </c>
      <c r="C54" s="16">
        <v>99090</v>
      </c>
      <c r="D54" s="16">
        <v>240</v>
      </c>
      <c r="E54" s="21">
        <v>212</v>
      </c>
      <c r="F54" s="21">
        <v>0</v>
      </c>
      <c r="G54" s="42">
        <f t="shared" si="0"/>
        <v>-212</v>
      </c>
      <c r="H54" s="42">
        <f t="shared" si="1"/>
        <v>-100</v>
      </c>
    </row>
    <row r="55" spans="1:8" s="3" customFormat="1" ht="47.25">
      <c r="A55" s="25" t="s">
        <v>69</v>
      </c>
      <c r="B55" s="16">
        <v>74011</v>
      </c>
      <c r="C55" s="16">
        <v>99090</v>
      </c>
      <c r="D55" s="16">
        <v>240</v>
      </c>
      <c r="E55" s="21">
        <v>20</v>
      </c>
      <c r="F55" s="21">
        <v>0</v>
      </c>
      <c r="G55" s="42">
        <f t="shared" si="0"/>
        <v>-20</v>
      </c>
      <c r="H55" s="42">
        <f t="shared" si="1"/>
        <v>-100</v>
      </c>
    </row>
    <row r="56" spans="1:8" s="3" customFormat="1" ht="49.5" customHeight="1" hidden="1">
      <c r="A56" s="25" t="s">
        <v>140</v>
      </c>
      <c r="B56" s="16">
        <v>74013</v>
      </c>
      <c r="C56" s="16">
        <v>78800</v>
      </c>
      <c r="D56" s="16">
        <v>240</v>
      </c>
      <c r="E56" s="21">
        <v>0</v>
      </c>
      <c r="F56" s="21">
        <v>0</v>
      </c>
      <c r="G56" s="42">
        <f t="shared" si="0"/>
        <v>0</v>
      </c>
      <c r="H56" s="42" t="e">
        <f t="shared" si="1"/>
        <v>#DIV/0!</v>
      </c>
    </row>
    <row r="57" spans="1:8" s="3" customFormat="1" ht="65.25" customHeight="1">
      <c r="A57" s="25" t="s">
        <v>90</v>
      </c>
      <c r="B57" s="16">
        <v>74013</v>
      </c>
      <c r="C57" s="16">
        <v>99100</v>
      </c>
      <c r="D57" s="16">
        <v>240</v>
      </c>
      <c r="E57" s="21">
        <v>114.8</v>
      </c>
      <c r="F57" s="21">
        <v>0</v>
      </c>
      <c r="G57" s="42">
        <f t="shared" si="0"/>
        <v>-114.8</v>
      </c>
      <c r="H57" s="42">
        <f t="shared" si="1"/>
        <v>-100</v>
      </c>
    </row>
    <row r="58" spans="1:8" s="3" customFormat="1" ht="33.75" customHeight="1">
      <c r="A58" s="25" t="s">
        <v>91</v>
      </c>
      <c r="B58" s="16">
        <v>74014</v>
      </c>
      <c r="C58" s="16">
        <v>99090</v>
      </c>
      <c r="D58" s="16">
        <v>240</v>
      </c>
      <c r="E58" s="21">
        <v>99</v>
      </c>
      <c r="F58" s="21">
        <v>0</v>
      </c>
      <c r="G58" s="42">
        <f t="shared" si="0"/>
        <v>-99</v>
      </c>
      <c r="H58" s="42">
        <f t="shared" si="1"/>
        <v>-100</v>
      </c>
    </row>
    <row r="59" spans="1:8" s="43" customFormat="1" ht="57" customHeight="1">
      <c r="A59" s="37" t="s">
        <v>92</v>
      </c>
      <c r="B59" s="38">
        <v>75000</v>
      </c>
      <c r="C59" s="39" t="s">
        <v>32</v>
      </c>
      <c r="D59" s="38"/>
      <c r="E59" s="68">
        <f>SUM(E60:E77)</f>
        <v>13105.099999999999</v>
      </c>
      <c r="F59" s="40">
        <f>SUM(F60:F76)</f>
        <v>3549.7</v>
      </c>
      <c r="G59" s="41">
        <f t="shared" si="0"/>
        <v>-9555.399999999998</v>
      </c>
      <c r="H59" s="41">
        <f t="shared" si="1"/>
        <v>-72.91359852271253</v>
      </c>
    </row>
    <row r="60" spans="1:8" s="3" customFormat="1" ht="15" customHeight="1">
      <c r="A60" s="81" t="s">
        <v>93</v>
      </c>
      <c r="B60" s="16">
        <v>75001</v>
      </c>
      <c r="C60" s="49" t="s">
        <v>41</v>
      </c>
      <c r="D60" s="16">
        <v>240</v>
      </c>
      <c r="E60" s="21">
        <v>1162</v>
      </c>
      <c r="F60" s="21">
        <v>0</v>
      </c>
      <c r="G60" s="42">
        <f t="shared" si="0"/>
        <v>-1162</v>
      </c>
      <c r="H60" s="42">
        <f t="shared" si="1"/>
        <v>-100</v>
      </c>
    </row>
    <row r="61" spans="1:8" s="3" customFormat="1" ht="33" customHeight="1">
      <c r="A61" s="81"/>
      <c r="B61" s="16">
        <v>75001</v>
      </c>
      <c r="C61" s="49" t="s">
        <v>41</v>
      </c>
      <c r="D61" s="16">
        <v>810</v>
      </c>
      <c r="E61" s="21">
        <v>2515.2</v>
      </c>
      <c r="F61" s="21">
        <v>621.7</v>
      </c>
      <c r="G61" s="42">
        <f t="shared" si="0"/>
        <v>-1893.4999999999998</v>
      </c>
      <c r="H61" s="42">
        <f t="shared" si="1"/>
        <v>-75.28228371501271</v>
      </c>
    </row>
    <row r="62" spans="1:8" s="3" customFormat="1" ht="18" customHeight="1">
      <c r="A62" s="28" t="s">
        <v>94</v>
      </c>
      <c r="B62" s="16">
        <v>75002</v>
      </c>
      <c r="C62" s="16" t="s">
        <v>95</v>
      </c>
      <c r="D62" s="27" t="s">
        <v>96</v>
      </c>
      <c r="E62" s="21">
        <v>15.1</v>
      </c>
      <c r="F62" s="21">
        <v>0</v>
      </c>
      <c r="G62" s="42">
        <f t="shared" si="0"/>
        <v>-15.1</v>
      </c>
      <c r="H62" s="42">
        <f t="shared" si="1"/>
        <v>-100</v>
      </c>
    </row>
    <row r="63" spans="1:8" s="3" customFormat="1" ht="18" customHeight="1" hidden="1">
      <c r="A63" s="81" t="s">
        <v>9</v>
      </c>
      <c r="B63" s="16">
        <v>75004</v>
      </c>
      <c r="C63" s="16">
        <v>99110</v>
      </c>
      <c r="D63" s="16">
        <v>240</v>
      </c>
      <c r="E63" s="21">
        <v>0</v>
      </c>
      <c r="F63" s="21">
        <v>0</v>
      </c>
      <c r="G63" s="42">
        <f t="shared" si="0"/>
        <v>0</v>
      </c>
      <c r="H63" s="42" t="e">
        <f t="shared" si="1"/>
        <v>#DIV/0!</v>
      </c>
    </row>
    <row r="64" spans="1:8" s="3" customFormat="1" ht="18" customHeight="1">
      <c r="A64" s="81"/>
      <c r="B64" s="16">
        <v>75004</v>
      </c>
      <c r="C64" s="16">
        <v>99110</v>
      </c>
      <c r="D64" s="16">
        <v>810</v>
      </c>
      <c r="E64" s="21">
        <v>3836.5</v>
      </c>
      <c r="F64" s="21">
        <v>1784.1</v>
      </c>
      <c r="G64" s="42">
        <f t="shared" si="0"/>
        <v>-2052.4</v>
      </c>
      <c r="H64" s="42">
        <f t="shared" si="1"/>
        <v>-53.49667665841262</v>
      </c>
    </row>
    <row r="65" spans="1:8" s="3" customFormat="1" ht="20.25" customHeight="1">
      <c r="A65" s="81" t="s">
        <v>10</v>
      </c>
      <c r="B65" s="16">
        <v>75005</v>
      </c>
      <c r="C65" s="17" t="s">
        <v>39</v>
      </c>
      <c r="D65" s="16">
        <v>110</v>
      </c>
      <c r="E65" s="21">
        <v>1806.3</v>
      </c>
      <c r="F65" s="21">
        <v>337.1</v>
      </c>
      <c r="G65" s="42">
        <f t="shared" si="0"/>
        <v>-1469.1999999999998</v>
      </c>
      <c r="H65" s="42">
        <f t="shared" si="1"/>
        <v>-81.33754082931961</v>
      </c>
    </row>
    <row r="66" spans="1:8" s="3" customFormat="1" ht="15.75" hidden="1">
      <c r="A66" s="81"/>
      <c r="B66" s="16">
        <v>75005</v>
      </c>
      <c r="C66" s="17" t="s">
        <v>39</v>
      </c>
      <c r="D66" s="16">
        <v>240</v>
      </c>
      <c r="E66" s="21">
        <v>0</v>
      </c>
      <c r="F66" s="21">
        <v>0</v>
      </c>
      <c r="G66" s="42">
        <f t="shared" si="0"/>
        <v>0</v>
      </c>
      <c r="H66" s="42" t="e">
        <f t="shared" si="1"/>
        <v>#DIV/0!</v>
      </c>
    </row>
    <row r="67" spans="1:8" s="3" customFormat="1" ht="15.75">
      <c r="A67" s="81"/>
      <c r="B67" s="16">
        <v>75005</v>
      </c>
      <c r="C67" s="17" t="s">
        <v>39</v>
      </c>
      <c r="D67" s="16">
        <v>850</v>
      </c>
      <c r="E67" s="21">
        <v>66.4</v>
      </c>
      <c r="F67" s="21">
        <v>16.1</v>
      </c>
      <c r="G67" s="42">
        <f t="shared" si="0"/>
        <v>-50.300000000000004</v>
      </c>
      <c r="H67" s="42">
        <f t="shared" si="1"/>
        <v>-75.75301204819277</v>
      </c>
    </row>
    <row r="68" spans="1:8" s="3" customFormat="1" ht="23.25" customHeight="1">
      <c r="A68" s="81" t="s">
        <v>11</v>
      </c>
      <c r="B68" s="16">
        <v>75006</v>
      </c>
      <c r="C68" s="16">
        <v>99130</v>
      </c>
      <c r="D68" s="16">
        <v>240</v>
      </c>
      <c r="E68" s="21">
        <v>737.7</v>
      </c>
      <c r="F68" s="21">
        <v>255.7</v>
      </c>
      <c r="G68" s="42">
        <f t="shared" si="0"/>
        <v>-482.00000000000006</v>
      </c>
      <c r="H68" s="42">
        <f t="shared" si="1"/>
        <v>-65.33821336586689</v>
      </c>
    </row>
    <row r="69" spans="1:8" s="3" customFormat="1" ht="21" customHeight="1">
      <c r="A69" s="81"/>
      <c r="B69" s="16">
        <v>75006</v>
      </c>
      <c r="C69" s="16">
        <v>99130</v>
      </c>
      <c r="D69" s="16">
        <v>810</v>
      </c>
      <c r="E69" s="21">
        <v>120</v>
      </c>
      <c r="F69" s="21">
        <v>30</v>
      </c>
      <c r="G69" s="42">
        <f t="shared" si="0"/>
        <v>-90</v>
      </c>
      <c r="H69" s="42">
        <f t="shared" si="1"/>
        <v>-75</v>
      </c>
    </row>
    <row r="70" spans="1:8" s="3" customFormat="1" ht="25.5" customHeight="1">
      <c r="A70" s="50" t="s">
        <v>148</v>
      </c>
      <c r="B70" s="24">
        <v>75008</v>
      </c>
      <c r="C70" s="33" t="s">
        <v>149</v>
      </c>
      <c r="D70" s="27" t="s">
        <v>150</v>
      </c>
      <c r="E70" s="54">
        <v>75.1</v>
      </c>
      <c r="F70" s="55">
        <v>4.9</v>
      </c>
      <c r="G70" s="56">
        <f>F70-E70</f>
        <v>-70.19999999999999</v>
      </c>
      <c r="H70" s="56">
        <f>F70/E70*100-100</f>
        <v>-93.47536617842876</v>
      </c>
    </row>
    <row r="71" spans="1:8" s="3" customFormat="1" ht="42.75" customHeight="1">
      <c r="A71" s="50" t="s">
        <v>148</v>
      </c>
      <c r="B71" s="24">
        <v>75008</v>
      </c>
      <c r="C71" s="33" t="s">
        <v>72</v>
      </c>
      <c r="D71" s="27" t="s">
        <v>150</v>
      </c>
      <c r="E71" s="53">
        <v>0.8</v>
      </c>
      <c r="F71" s="21">
        <v>0.1</v>
      </c>
      <c r="G71" s="42">
        <f>F71-E71</f>
        <v>-0.7000000000000001</v>
      </c>
      <c r="H71" s="42">
        <f>F71/E71*100-100</f>
        <v>-87.5</v>
      </c>
    </row>
    <row r="72" spans="1:8" s="43" customFormat="1" ht="15" customHeight="1">
      <c r="A72" s="22" t="s">
        <v>97</v>
      </c>
      <c r="B72" s="16">
        <v>75009</v>
      </c>
      <c r="C72" s="16">
        <v>99110</v>
      </c>
      <c r="D72" s="35">
        <v>240</v>
      </c>
      <c r="E72" s="21">
        <v>30</v>
      </c>
      <c r="F72" s="21">
        <v>0</v>
      </c>
      <c r="G72" s="42">
        <f t="shared" si="0"/>
        <v>-30</v>
      </c>
      <c r="H72" s="42">
        <f t="shared" si="1"/>
        <v>-100</v>
      </c>
    </row>
    <row r="73" spans="1:8" s="3" customFormat="1" ht="15.75" customHeight="1" hidden="1">
      <c r="A73" s="70" t="s">
        <v>98</v>
      </c>
      <c r="B73" s="16">
        <v>75011</v>
      </c>
      <c r="C73" s="16">
        <v>99110</v>
      </c>
      <c r="D73" s="16">
        <v>240</v>
      </c>
      <c r="E73" s="21">
        <v>0</v>
      </c>
      <c r="F73" s="21">
        <v>0</v>
      </c>
      <c r="G73" s="42">
        <f t="shared" si="0"/>
        <v>0</v>
      </c>
      <c r="H73" s="42" t="e">
        <f t="shared" si="1"/>
        <v>#DIV/0!</v>
      </c>
    </row>
    <row r="74" spans="1:8" s="3" customFormat="1" ht="15.75">
      <c r="A74" s="70"/>
      <c r="B74" s="16">
        <v>75011</v>
      </c>
      <c r="C74" s="16">
        <v>99110</v>
      </c>
      <c r="D74" s="16">
        <v>810</v>
      </c>
      <c r="E74" s="21">
        <v>1200</v>
      </c>
      <c r="F74" s="21">
        <v>0</v>
      </c>
      <c r="G74" s="42">
        <f t="shared" si="0"/>
        <v>-1200</v>
      </c>
      <c r="H74" s="42">
        <f t="shared" si="1"/>
        <v>-100</v>
      </c>
    </row>
    <row r="75" spans="1:8" s="3" customFormat="1" ht="15.75" customHeight="1" hidden="1">
      <c r="A75" s="70" t="s">
        <v>99</v>
      </c>
      <c r="B75" s="16">
        <v>75012</v>
      </c>
      <c r="C75" s="16">
        <v>99110</v>
      </c>
      <c r="D75" s="16">
        <v>240</v>
      </c>
      <c r="E75" s="21">
        <v>0</v>
      </c>
      <c r="F75" s="21">
        <v>0</v>
      </c>
      <c r="G75" s="42">
        <f t="shared" si="0"/>
        <v>0</v>
      </c>
      <c r="H75" s="42" t="e">
        <f t="shared" si="1"/>
        <v>#DIV/0!</v>
      </c>
    </row>
    <row r="76" spans="1:8" s="3" customFormat="1" ht="15" customHeight="1">
      <c r="A76" s="70"/>
      <c r="B76" s="16">
        <v>75012</v>
      </c>
      <c r="C76" s="16">
        <v>99110</v>
      </c>
      <c r="D76" s="16">
        <v>810</v>
      </c>
      <c r="E76" s="21">
        <v>1500</v>
      </c>
      <c r="F76" s="21">
        <v>500</v>
      </c>
      <c r="G76" s="42">
        <f t="shared" si="0"/>
        <v>-1000</v>
      </c>
      <c r="H76" s="42">
        <f t="shared" si="1"/>
        <v>-66.66666666666667</v>
      </c>
    </row>
    <row r="77" spans="1:8" s="3" customFormat="1" ht="15" customHeight="1">
      <c r="A77" s="50" t="s">
        <v>151</v>
      </c>
      <c r="B77" s="24">
        <v>75014</v>
      </c>
      <c r="C77" s="24">
        <v>99110</v>
      </c>
      <c r="D77" s="27" t="s">
        <v>87</v>
      </c>
      <c r="E77" s="53">
        <v>40</v>
      </c>
      <c r="F77" s="21">
        <v>0</v>
      </c>
      <c r="G77" s="42">
        <f t="shared" si="0"/>
        <v>-40</v>
      </c>
      <c r="H77" s="42">
        <f t="shared" si="1"/>
        <v>-100</v>
      </c>
    </row>
    <row r="78" spans="1:8" s="3" customFormat="1" ht="47.25">
      <c r="A78" s="44" t="s">
        <v>100</v>
      </c>
      <c r="B78" s="38">
        <v>76000</v>
      </c>
      <c r="C78" s="39" t="s">
        <v>32</v>
      </c>
      <c r="D78" s="38"/>
      <c r="E78" s="45">
        <f>SUM(E79:E80)</f>
        <v>300</v>
      </c>
      <c r="F78" s="45">
        <f>SUM(F79:F80)</f>
        <v>300</v>
      </c>
      <c r="G78" s="41">
        <f aca="true" t="shared" si="2" ref="G78:G153">F78-E78</f>
        <v>0</v>
      </c>
      <c r="H78" s="41">
        <f aca="true" t="shared" si="3" ref="H78:H153">F78/E78*100-100</f>
        <v>0</v>
      </c>
    </row>
    <row r="79" spans="1:8" s="3" customFormat="1" ht="15.75" hidden="1">
      <c r="A79" s="81" t="s">
        <v>70</v>
      </c>
      <c r="B79" s="16">
        <v>76001</v>
      </c>
      <c r="C79" s="36" t="s">
        <v>57</v>
      </c>
      <c r="D79" s="16">
        <v>240</v>
      </c>
      <c r="E79" s="21">
        <v>0</v>
      </c>
      <c r="F79" s="21">
        <v>0</v>
      </c>
      <c r="G79" s="42">
        <f t="shared" si="2"/>
        <v>0</v>
      </c>
      <c r="H79" s="42" t="e">
        <f t="shared" si="3"/>
        <v>#DIV/0!</v>
      </c>
    </row>
    <row r="80" spans="1:8" s="3" customFormat="1" ht="24.75" customHeight="1">
      <c r="A80" s="81"/>
      <c r="B80" s="16">
        <v>76001</v>
      </c>
      <c r="C80" s="36" t="s">
        <v>57</v>
      </c>
      <c r="D80" s="16">
        <v>810</v>
      </c>
      <c r="E80" s="21">
        <v>300</v>
      </c>
      <c r="F80" s="21">
        <v>300</v>
      </c>
      <c r="G80" s="42">
        <f t="shared" si="2"/>
        <v>0</v>
      </c>
      <c r="H80" s="42">
        <f t="shared" si="3"/>
        <v>0</v>
      </c>
    </row>
    <row r="81" spans="1:8" s="3" customFormat="1" ht="21" customHeight="1">
      <c r="A81" s="37" t="s">
        <v>101</v>
      </c>
      <c r="B81" s="38">
        <v>77000</v>
      </c>
      <c r="C81" s="39" t="s">
        <v>32</v>
      </c>
      <c r="D81" s="38"/>
      <c r="E81" s="40">
        <f>E82+E95+E105+E122+E125+E126+E127+E123+E124+E128+E129</f>
        <v>84746.59999999999</v>
      </c>
      <c r="F81" s="40">
        <f>F82+F95+F105+F122+F125+F126+F127+F123+F124+F128+F129</f>
        <v>20104.300000000003</v>
      </c>
      <c r="G81" s="41">
        <f t="shared" si="2"/>
        <v>-64642.29999999999</v>
      </c>
      <c r="H81" s="41">
        <f t="shared" si="3"/>
        <v>-76.27716038165542</v>
      </c>
    </row>
    <row r="82" spans="1:8" s="3" customFormat="1" ht="47.25">
      <c r="A82" s="29" t="s">
        <v>102</v>
      </c>
      <c r="B82" s="30">
        <v>77100</v>
      </c>
      <c r="C82" s="31" t="s">
        <v>32</v>
      </c>
      <c r="D82" s="30"/>
      <c r="E82" s="32">
        <f>SUM(E83:E94)</f>
        <v>38355.200000000004</v>
      </c>
      <c r="F82" s="32">
        <f>SUM(F83:F93)</f>
        <v>8447.7</v>
      </c>
      <c r="G82" s="41">
        <f t="shared" si="2"/>
        <v>-29907.500000000004</v>
      </c>
      <c r="H82" s="41">
        <f t="shared" si="3"/>
        <v>-77.97508551643584</v>
      </c>
    </row>
    <row r="83" spans="1:8" s="3" customFormat="1" ht="35.25" customHeight="1">
      <c r="A83" s="22" t="s">
        <v>71</v>
      </c>
      <c r="B83" s="24">
        <v>77101</v>
      </c>
      <c r="C83" s="16">
        <v>76700</v>
      </c>
      <c r="D83" s="16">
        <v>610</v>
      </c>
      <c r="E83" s="21">
        <v>21823.2</v>
      </c>
      <c r="F83" s="21">
        <v>4900</v>
      </c>
      <c r="G83" s="42">
        <f t="shared" si="2"/>
        <v>-16923.2</v>
      </c>
      <c r="H83" s="42">
        <f t="shared" si="3"/>
        <v>-77.54683089556069</v>
      </c>
    </row>
    <row r="84" spans="1:8" s="3" customFormat="1" ht="21.75" customHeight="1">
      <c r="A84" s="70" t="s">
        <v>25</v>
      </c>
      <c r="B84" s="24">
        <v>77102</v>
      </c>
      <c r="C84" s="17" t="s">
        <v>42</v>
      </c>
      <c r="D84" s="16">
        <v>610</v>
      </c>
      <c r="E84" s="21">
        <v>12201.2</v>
      </c>
      <c r="F84" s="21">
        <v>2499</v>
      </c>
      <c r="G84" s="42">
        <f t="shared" si="2"/>
        <v>-9702.2</v>
      </c>
      <c r="H84" s="42">
        <f t="shared" si="3"/>
        <v>-79.51840802544012</v>
      </c>
    </row>
    <row r="85" spans="1:8" s="3" customFormat="1" ht="21.75" customHeight="1">
      <c r="A85" s="70"/>
      <c r="B85" s="24">
        <v>77102</v>
      </c>
      <c r="C85" s="16">
        <v>76900</v>
      </c>
      <c r="D85" s="16">
        <v>610</v>
      </c>
      <c r="E85" s="21">
        <v>216.1</v>
      </c>
      <c r="F85" s="21">
        <v>38</v>
      </c>
      <c r="G85" s="42">
        <f t="shared" si="2"/>
        <v>-178.1</v>
      </c>
      <c r="H85" s="42">
        <f t="shared" si="3"/>
        <v>-82.41554835724202</v>
      </c>
    </row>
    <row r="86" spans="1:8" s="3" customFormat="1" ht="16.5" customHeight="1">
      <c r="A86" s="70"/>
      <c r="B86" s="24">
        <v>77102</v>
      </c>
      <c r="C86" s="16">
        <v>99150</v>
      </c>
      <c r="D86" s="16">
        <v>610</v>
      </c>
      <c r="E86" s="21">
        <v>1147.8</v>
      </c>
      <c r="F86" s="18">
        <v>287</v>
      </c>
      <c r="G86" s="42">
        <f t="shared" si="2"/>
        <v>-860.8</v>
      </c>
      <c r="H86" s="42">
        <f t="shared" si="3"/>
        <v>-74.99564384039031</v>
      </c>
    </row>
    <row r="87" spans="1:8" s="3" customFormat="1" ht="48.75" customHeight="1">
      <c r="A87" s="26" t="s">
        <v>5</v>
      </c>
      <c r="B87" s="24">
        <v>77104</v>
      </c>
      <c r="C87" s="16">
        <v>99160</v>
      </c>
      <c r="D87" s="16">
        <v>240</v>
      </c>
      <c r="E87" s="18">
        <v>16</v>
      </c>
      <c r="F87" s="18">
        <v>0</v>
      </c>
      <c r="G87" s="42">
        <f t="shared" si="2"/>
        <v>-16</v>
      </c>
      <c r="H87" s="42">
        <f t="shared" si="3"/>
        <v>-100</v>
      </c>
    </row>
    <row r="88" spans="1:8" s="3" customFormat="1" ht="25.5" customHeight="1">
      <c r="A88" s="81" t="s">
        <v>103</v>
      </c>
      <c r="B88" s="24">
        <v>77105</v>
      </c>
      <c r="C88" s="17" t="s">
        <v>104</v>
      </c>
      <c r="D88" s="16">
        <v>610</v>
      </c>
      <c r="E88" s="18">
        <v>264.1</v>
      </c>
      <c r="F88" s="18">
        <v>264.1</v>
      </c>
      <c r="G88" s="42">
        <f t="shared" si="2"/>
        <v>0</v>
      </c>
      <c r="H88" s="42">
        <f t="shared" si="3"/>
        <v>0</v>
      </c>
    </row>
    <row r="89" spans="1:8" s="3" customFormat="1" ht="18" customHeight="1" hidden="1">
      <c r="A89" s="81"/>
      <c r="B89" s="24">
        <v>77105</v>
      </c>
      <c r="C89" s="17" t="s">
        <v>131</v>
      </c>
      <c r="D89" s="16">
        <v>610</v>
      </c>
      <c r="E89" s="18">
        <v>0</v>
      </c>
      <c r="F89" s="21">
        <v>0</v>
      </c>
      <c r="G89" s="42">
        <f t="shared" si="2"/>
        <v>0</v>
      </c>
      <c r="H89" s="42" t="e">
        <f t="shared" si="3"/>
        <v>#DIV/0!</v>
      </c>
    </row>
    <row r="90" spans="1:8" s="3" customFormat="1" ht="24" customHeight="1">
      <c r="A90" s="70" t="s">
        <v>23</v>
      </c>
      <c r="B90" s="24">
        <v>77107</v>
      </c>
      <c r="C90" s="24">
        <v>77800</v>
      </c>
      <c r="D90" s="16">
        <v>110</v>
      </c>
      <c r="E90" s="21">
        <v>59.5</v>
      </c>
      <c r="F90" s="21">
        <v>14.8</v>
      </c>
      <c r="G90" s="42">
        <f t="shared" si="2"/>
        <v>-44.7</v>
      </c>
      <c r="H90" s="42">
        <f t="shared" si="3"/>
        <v>-75.12605042016807</v>
      </c>
    </row>
    <row r="91" spans="1:8" s="3" customFormat="1" ht="15.75">
      <c r="A91" s="70"/>
      <c r="B91" s="24">
        <v>77107</v>
      </c>
      <c r="C91" s="24">
        <v>77800</v>
      </c>
      <c r="D91" s="16">
        <v>240</v>
      </c>
      <c r="E91" s="21">
        <v>33.9</v>
      </c>
      <c r="F91" s="21">
        <v>0</v>
      </c>
      <c r="G91" s="42">
        <f t="shared" si="2"/>
        <v>-33.9</v>
      </c>
      <c r="H91" s="42">
        <f t="shared" si="3"/>
        <v>-100</v>
      </c>
    </row>
    <row r="92" spans="1:8" s="3" customFormat="1" ht="15" customHeight="1">
      <c r="A92" s="70"/>
      <c r="B92" s="24">
        <v>77107</v>
      </c>
      <c r="C92" s="16">
        <v>77900</v>
      </c>
      <c r="D92" s="16">
        <v>310</v>
      </c>
      <c r="E92" s="18">
        <v>2299.4</v>
      </c>
      <c r="F92" s="18">
        <v>250.8</v>
      </c>
      <c r="G92" s="42">
        <f>F92-E92</f>
        <v>-2048.6</v>
      </c>
      <c r="H92" s="42">
        <f t="shared" si="3"/>
        <v>-89.09280681917022</v>
      </c>
    </row>
    <row r="93" spans="1:8" s="3" customFormat="1" ht="33.75" customHeight="1">
      <c r="A93" s="50" t="s">
        <v>160</v>
      </c>
      <c r="B93" s="24">
        <v>77108</v>
      </c>
      <c r="C93" s="33" t="s">
        <v>149</v>
      </c>
      <c r="D93" s="27" t="s">
        <v>153</v>
      </c>
      <c r="E93" s="52">
        <v>291.1</v>
      </c>
      <c r="F93" s="18">
        <v>194</v>
      </c>
      <c r="G93" s="42">
        <f>F93-E93</f>
        <v>-97.10000000000002</v>
      </c>
      <c r="H93" s="42">
        <f t="shared" si="3"/>
        <v>-33.356234970800415</v>
      </c>
    </row>
    <row r="94" spans="1:8" s="3" customFormat="1" ht="26.25" customHeight="1">
      <c r="A94" s="50" t="s">
        <v>160</v>
      </c>
      <c r="B94" s="24">
        <v>77108</v>
      </c>
      <c r="C94" s="33" t="s">
        <v>72</v>
      </c>
      <c r="D94" s="27" t="s">
        <v>153</v>
      </c>
      <c r="E94" s="3">
        <v>2.9</v>
      </c>
      <c r="F94" s="18">
        <v>0</v>
      </c>
      <c r="G94" s="42">
        <f>F94-E94</f>
        <v>-2.9</v>
      </c>
      <c r="H94" s="42">
        <f t="shared" si="3"/>
        <v>-100</v>
      </c>
    </row>
    <row r="95" spans="1:8" s="3" customFormat="1" ht="31.5" customHeight="1">
      <c r="A95" s="29" t="s">
        <v>105</v>
      </c>
      <c r="B95" s="30">
        <v>77200</v>
      </c>
      <c r="C95" s="31" t="s">
        <v>32</v>
      </c>
      <c r="D95" s="30"/>
      <c r="E95" s="32">
        <f>SUM(E96:E104)</f>
        <v>28745.600000000002</v>
      </c>
      <c r="F95" s="32">
        <f>SUM(F96:F104)</f>
        <v>7379.6</v>
      </c>
      <c r="G95" s="41">
        <f t="shared" si="2"/>
        <v>-21366</v>
      </c>
      <c r="H95" s="41">
        <f t="shared" si="3"/>
        <v>-74.3278971390404</v>
      </c>
    </row>
    <row r="96" spans="1:8" s="3" customFormat="1" ht="15.75" customHeight="1">
      <c r="A96" s="81" t="s">
        <v>73</v>
      </c>
      <c r="B96" s="24">
        <v>77201</v>
      </c>
      <c r="C96" s="17" t="s">
        <v>42</v>
      </c>
      <c r="D96" s="16">
        <v>610</v>
      </c>
      <c r="E96" s="21">
        <v>3700.2</v>
      </c>
      <c r="F96" s="21">
        <v>758</v>
      </c>
      <c r="G96" s="42">
        <f t="shared" si="2"/>
        <v>-2942.2</v>
      </c>
      <c r="H96" s="42">
        <f t="shared" si="3"/>
        <v>-79.51462083130642</v>
      </c>
    </row>
    <row r="97" spans="1:8" s="3" customFormat="1" ht="18.75" customHeight="1">
      <c r="A97" s="81"/>
      <c r="B97" s="24">
        <v>77201</v>
      </c>
      <c r="C97" s="16">
        <v>77000</v>
      </c>
      <c r="D97" s="16">
        <v>610</v>
      </c>
      <c r="E97" s="21">
        <v>23861</v>
      </c>
      <c r="F97" s="21">
        <v>6459.2</v>
      </c>
      <c r="G97" s="42">
        <f t="shared" si="2"/>
        <v>-17401.8</v>
      </c>
      <c r="H97" s="42">
        <f t="shared" si="3"/>
        <v>-72.92988558736013</v>
      </c>
    </row>
    <row r="98" spans="1:8" s="3" customFormat="1" ht="15.75">
      <c r="A98" s="70" t="s">
        <v>24</v>
      </c>
      <c r="B98" s="24">
        <v>77202</v>
      </c>
      <c r="C98" s="16">
        <v>77200</v>
      </c>
      <c r="D98" s="16">
        <v>610</v>
      </c>
      <c r="E98" s="18">
        <v>708.4</v>
      </c>
      <c r="F98" s="18">
        <v>150.6</v>
      </c>
      <c r="G98" s="42">
        <f t="shared" si="2"/>
        <v>-557.8</v>
      </c>
      <c r="H98" s="42">
        <f t="shared" si="3"/>
        <v>-78.7408243929983</v>
      </c>
    </row>
    <row r="99" spans="1:8" s="3" customFormat="1" ht="15.75">
      <c r="A99" s="70"/>
      <c r="B99" s="24">
        <v>77202</v>
      </c>
      <c r="C99" s="16">
        <v>77270</v>
      </c>
      <c r="D99" s="16">
        <v>610</v>
      </c>
      <c r="E99" s="21">
        <v>246.5</v>
      </c>
      <c r="F99" s="21">
        <v>0</v>
      </c>
      <c r="G99" s="42">
        <f t="shared" si="2"/>
        <v>-246.5</v>
      </c>
      <c r="H99" s="42">
        <f t="shared" si="3"/>
        <v>-100</v>
      </c>
    </row>
    <row r="100" spans="1:8" s="43" customFormat="1" ht="22.5" customHeight="1">
      <c r="A100" s="70"/>
      <c r="B100" s="24">
        <v>77202</v>
      </c>
      <c r="C100" s="24">
        <v>77300</v>
      </c>
      <c r="D100" s="16">
        <v>110</v>
      </c>
      <c r="E100" s="21">
        <v>47.4</v>
      </c>
      <c r="F100" s="21">
        <v>11.8</v>
      </c>
      <c r="G100" s="42">
        <f t="shared" si="2"/>
        <v>-35.599999999999994</v>
      </c>
      <c r="H100" s="42">
        <f t="shared" si="3"/>
        <v>-75.10548523206751</v>
      </c>
    </row>
    <row r="101" spans="1:8" s="3" customFormat="1" ht="20.25" customHeight="1">
      <c r="A101" s="70"/>
      <c r="B101" s="24">
        <v>77202</v>
      </c>
      <c r="C101" s="24">
        <v>77300</v>
      </c>
      <c r="D101" s="16">
        <v>240</v>
      </c>
      <c r="E101" s="21">
        <v>5</v>
      </c>
      <c r="F101" s="21">
        <v>0</v>
      </c>
      <c r="G101" s="42">
        <f t="shared" si="2"/>
        <v>-5</v>
      </c>
      <c r="H101" s="42">
        <f t="shared" si="3"/>
        <v>-100</v>
      </c>
    </row>
    <row r="102" spans="1:8" s="3" customFormat="1" ht="31.5" hidden="1">
      <c r="A102" s="26" t="s">
        <v>106</v>
      </c>
      <c r="B102" s="24">
        <v>77204</v>
      </c>
      <c r="C102" s="16">
        <v>69100</v>
      </c>
      <c r="D102" s="16">
        <v>610</v>
      </c>
      <c r="E102" s="21">
        <v>0</v>
      </c>
      <c r="F102" s="21">
        <v>0</v>
      </c>
      <c r="G102" s="42">
        <f t="shared" si="2"/>
        <v>0</v>
      </c>
      <c r="H102" s="42" t="e">
        <f t="shared" si="3"/>
        <v>#DIV/0!</v>
      </c>
    </row>
    <row r="103" spans="1:8" s="3" customFormat="1" ht="28.5" customHeight="1">
      <c r="A103" s="26" t="s">
        <v>58</v>
      </c>
      <c r="B103" s="24">
        <v>77205</v>
      </c>
      <c r="C103" s="16">
        <v>99170</v>
      </c>
      <c r="D103" s="16">
        <v>240</v>
      </c>
      <c r="E103" s="21">
        <v>177.1</v>
      </c>
      <c r="F103" s="21">
        <v>0</v>
      </c>
      <c r="G103" s="42">
        <f t="shared" si="2"/>
        <v>-177.1</v>
      </c>
      <c r="H103" s="42">
        <f t="shared" si="3"/>
        <v>-100</v>
      </c>
    </row>
    <row r="104" spans="1:8" s="3" customFormat="1" ht="39" customHeight="1" hidden="1">
      <c r="A104" s="26" t="s">
        <v>107</v>
      </c>
      <c r="B104" s="24">
        <v>77206</v>
      </c>
      <c r="C104" s="17" t="s">
        <v>104</v>
      </c>
      <c r="D104" s="16">
        <v>610</v>
      </c>
      <c r="E104" s="21">
        <v>0</v>
      </c>
      <c r="F104" s="21">
        <v>0</v>
      </c>
      <c r="G104" s="42">
        <f t="shared" si="2"/>
        <v>0</v>
      </c>
      <c r="H104" s="42" t="e">
        <f t="shared" si="3"/>
        <v>#DIV/0!</v>
      </c>
    </row>
    <row r="105" spans="1:8" s="3" customFormat="1" ht="47.25" customHeight="1">
      <c r="A105" s="29" t="s">
        <v>108</v>
      </c>
      <c r="B105" s="30">
        <v>77300</v>
      </c>
      <c r="C105" s="31" t="s">
        <v>32</v>
      </c>
      <c r="D105" s="30"/>
      <c r="E105" s="32">
        <f>SUM(E106:E121)</f>
        <v>15733.2</v>
      </c>
      <c r="F105" s="32">
        <f>SUM(F106:F121)</f>
        <v>3849.4</v>
      </c>
      <c r="G105" s="41">
        <f t="shared" si="2"/>
        <v>-11883.800000000001</v>
      </c>
      <c r="H105" s="41">
        <f t="shared" si="3"/>
        <v>-75.53326723107823</v>
      </c>
    </row>
    <row r="106" spans="1:8" s="3" customFormat="1" ht="24" customHeight="1">
      <c r="A106" s="70" t="s">
        <v>74</v>
      </c>
      <c r="B106" s="16">
        <v>77301</v>
      </c>
      <c r="C106" s="33" t="s">
        <v>43</v>
      </c>
      <c r="D106" s="16">
        <v>610</v>
      </c>
      <c r="E106" s="19">
        <v>7086.1</v>
      </c>
      <c r="F106" s="19">
        <v>1770.5</v>
      </c>
      <c r="G106" s="42">
        <f t="shared" si="2"/>
        <v>-5315.6</v>
      </c>
      <c r="H106" s="42">
        <f t="shared" si="3"/>
        <v>-75.01446493840054</v>
      </c>
    </row>
    <row r="107" spans="1:8" s="43" customFormat="1" ht="16.5" customHeight="1">
      <c r="A107" s="70"/>
      <c r="B107" s="16">
        <v>77301</v>
      </c>
      <c r="C107" s="33" t="s">
        <v>44</v>
      </c>
      <c r="D107" s="16">
        <v>610</v>
      </c>
      <c r="E107" s="21">
        <v>6805.1</v>
      </c>
      <c r="F107" s="21">
        <v>1593.9</v>
      </c>
      <c r="G107" s="42">
        <f t="shared" si="2"/>
        <v>-5211.200000000001</v>
      </c>
      <c r="H107" s="42">
        <f t="shared" si="3"/>
        <v>-76.57786072210547</v>
      </c>
    </row>
    <row r="108" spans="1:8" s="3" customFormat="1" ht="16.5" customHeight="1" hidden="1">
      <c r="A108" s="70" t="s">
        <v>109</v>
      </c>
      <c r="B108" s="24">
        <v>77302</v>
      </c>
      <c r="C108" s="33" t="s">
        <v>110</v>
      </c>
      <c r="D108" s="16">
        <v>610</v>
      </c>
      <c r="E108" s="21">
        <v>0</v>
      </c>
      <c r="F108" s="21">
        <v>0</v>
      </c>
      <c r="G108" s="42">
        <f t="shared" si="2"/>
        <v>0</v>
      </c>
      <c r="H108" s="42" t="e">
        <f t="shared" si="3"/>
        <v>#DIV/0!</v>
      </c>
    </row>
    <row r="109" spans="1:8" s="3" customFormat="1" ht="16.5" customHeight="1">
      <c r="A109" s="70"/>
      <c r="B109" s="24">
        <v>77302</v>
      </c>
      <c r="C109" s="33" t="s">
        <v>76</v>
      </c>
      <c r="D109" s="16">
        <v>610</v>
      </c>
      <c r="E109" s="21">
        <v>210</v>
      </c>
      <c r="F109" s="21">
        <v>210</v>
      </c>
      <c r="G109" s="42">
        <f t="shared" si="2"/>
        <v>0</v>
      </c>
      <c r="H109" s="42">
        <f t="shared" si="3"/>
        <v>0</v>
      </c>
    </row>
    <row r="110" spans="1:8" s="3" customFormat="1" ht="45" customHeight="1" hidden="1">
      <c r="A110" s="70"/>
      <c r="B110" s="24">
        <v>77302</v>
      </c>
      <c r="C110" s="17" t="s">
        <v>131</v>
      </c>
      <c r="D110" s="16">
        <v>610</v>
      </c>
      <c r="E110" s="21">
        <v>0</v>
      </c>
      <c r="F110" s="21">
        <v>0</v>
      </c>
      <c r="G110" s="42">
        <f t="shared" si="2"/>
        <v>0</v>
      </c>
      <c r="H110" s="42" t="e">
        <f t="shared" si="3"/>
        <v>#DIV/0!</v>
      </c>
    </row>
    <row r="111" spans="1:8" s="3" customFormat="1" ht="15" customHeight="1" hidden="1">
      <c r="A111" s="83" t="s">
        <v>75</v>
      </c>
      <c r="B111" s="24">
        <v>77303</v>
      </c>
      <c r="C111" s="33" t="s">
        <v>110</v>
      </c>
      <c r="D111" s="16">
        <v>610</v>
      </c>
      <c r="E111" s="21">
        <v>0</v>
      </c>
      <c r="F111" s="21">
        <v>0</v>
      </c>
      <c r="G111" s="42">
        <f t="shared" si="2"/>
        <v>0</v>
      </c>
      <c r="H111" s="42" t="e">
        <f t="shared" si="3"/>
        <v>#DIV/0!</v>
      </c>
    </row>
    <row r="112" spans="1:8" s="3" customFormat="1" ht="15.75" hidden="1">
      <c r="A112" s="83"/>
      <c r="B112" s="24">
        <v>77303</v>
      </c>
      <c r="C112" s="33" t="s">
        <v>76</v>
      </c>
      <c r="D112" s="16">
        <v>610</v>
      </c>
      <c r="E112" s="21">
        <v>0</v>
      </c>
      <c r="F112" s="21">
        <v>0</v>
      </c>
      <c r="G112" s="42">
        <f t="shared" si="2"/>
        <v>0</v>
      </c>
      <c r="H112" s="42" t="e">
        <f t="shared" si="3"/>
        <v>#DIV/0!</v>
      </c>
    </row>
    <row r="113" spans="1:8" s="3" customFormat="1" ht="38.25" customHeight="1">
      <c r="A113" s="83" t="s">
        <v>111</v>
      </c>
      <c r="B113" s="24">
        <v>77304</v>
      </c>
      <c r="C113" s="24">
        <v>72501</v>
      </c>
      <c r="D113" s="16">
        <v>610</v>
      </c>
      <c r="E113" s="21">
        <v>1027.7</v>
      </c>
      <c r="F113" s="21">
        <v>144.4</v>
      </c>
      <c r="G113" s="42">
        <f t="shared" si="2"/>
        <v>-883.3000000000001</v>
      </c>
      <c r="H113" s="42">
        <f t="shared" si="3"/>
        <v>-85.94920696701372</v>
      </c>
    </row>
    <row r="114" spans="1:8" s="3" customFormat="1" ht="35.25" customHeight="1">
      <c r="A114" s="83"/>
      <c r="B114" s="24">
        <v>77304</v>
      </c>
      <c r="C114" s="24">
        <v>72502</v>
      </c>
      <c r="D114" s="16">
        <v>610</v>
      </c>
      <c r="E114" s="21">
        <v>287.8</v>
      </c>
      <c r="F114" s="21">
        <v>57.7</v>
      </c>
      <c r="G114" s="42">
        <f t="shared" si="2"/>
        <v>-230.10000000000002</v>
      </c>
      <c r="H114" s="42">
        <f t="shared" si="3"/>
        <v>-79.95135510771368</v>
      </c>
    </row>
    <row r="115" spans="1:8" s="3" customFormat="1" ht="16.5" customHeight="1">
      <c r="A115" s="83"/>
      <c r="B115" s="24">
        <v>77304</v>
      </c>
      <c r="C115" s="24" t="s">
        <v>112</v>
      </c>
      <c r="D115" s="16">
        <v>610</v>
      </c>
      <c r="E115" s="21">
        <v>10.4</v>
      </c>
      <c r="F115" s="21">
        <v>0</v>
      </c>
      <c r="G115" s="42">
        <f t="shared" si="2"/>
        <v>-10.4</v>
      </c>
      <c r="H115" s="42">
        <f t="shared" si="3"/>
        <v>-100</v>
      </c>
    </row>
    <row r="116" spans="1:8" s="43" customFormat="1" ht="16.5" customHeight="1">
      <c r="A116" s="83"/>
      <c r="B116" s="24">
        <v>77304</v>
      </c>
      <c r="C116" s="24" t="s">
        <v>113</v>
      </c>
      <c r="D116" s="16">
        <v>610</v>
      </c>
      <c r="E116" s="21">
        <v>2.9</v>
      </c>
      <c r="F116" s="21">
        <v>0</v>
      </c>
      <c r="G116" s="42">
        <f t="shared" si="2"/>
        <v>-2.9</v>
      </c>
      <c r="H116" s="42">
        <f t="shared" si="3"/>
        <v>-100</v>
      </c>
    </row>
    <row r="117" spans="1:8" s="43" customFormat="1" ht="16.5" customHeight="1">
      <c r="A117" s="57" t="s">
        <v>152</v>
      </c>
      <c r="B117" s="24">
        <v>77305</v>
      </c>
      <c r="C117" s="33" t="s">
        <v>154</v>
      </c>
      <c r="D117" s="27" t="s">
        <v>153</v>
      </c>
      <c r="E117" s="58">
        <v>150.1</v>
      </c>
      <c r="F117" s="21">
        <v>19.1</v>
      </c>
      <c r="G117" s="42">
        <f t="shared" si="2"/>
        <v>-131</v>
      </c>
      <c r="H117" s="42">
        <f t="shared" si="3"/>
        <v>-87.27514990006662</v>
      </c>
    </row>
    <row r="118" spans="1:8" s="43" customFormat="1" ht="16.5" customHeight="1">
      <c r="A118" s="57" t="s">
        <v>152</v>
      </c>
      <c r="B118" s="24">
        <v>77305</v>
      </c>
      <c r="C118" s="33" t="s">
        <v>155</v>
      </c>
      <c r="D118" s="27" t="s">
        <v>153</v>
      </c>
      <c r="E118" s="58">
        <v>150.1</v>
      </c>
      <c r="F118" s="21">
        <v>53.5</v>
      </c>
      <c r="G118" s="42">
        <f t="shared" si="2"/>
        <v>-96.6</v>
      </c>
      <c r="H118" s="42">
        <f t="shared" si="3"/>
        <v>-64.35709526982012</v>
      </c>
    </row>
    <row r="119" spans="1:8" s="43" customFormat="1" ht="16.5" customHeight="1">
      <c r="A119" s="57" t="s">
        <v>152</v>
      </c>
      <c r="B119" s="24">
        <v>77305</v>
      </c>
      <c r="C119" s="33" t="s">
        <v>156</v>
      </c>
      <c r="D119" s="27" t="s">
        <v>153</v>
      </c>
      <c r="E119" s="58">
        <v>1.5</v>
      </c>
      <c r="F119" s="21">
        <v>0.3</v>
      </c>
      <c r="G119" s="42">
        <f t="shared" si="2"/>
        <v>-1.2</v>
      </c>
      <c r="H119" s="42">
        <f t="shared" si="3"/>
        <v>-80</v>
      </c>
    </row>
    <row r="120" spans="1:8" s="43" customFormat="1" ht="16.5" customHeight="1">
      <c r="A120" s="57" t="s">
        <v>152</v>
      </c>
      <c r="B120" s="24">
        <v>77305</v>
      </c>
      <c r="C120" s="24" t="s">
        <v>157</v>
      </c>
      <c r="D120" s="27" t="s">
        <v>153</v>
      </c>
      <c r="E120" s="58">
        <v>1.5</v>
      </c>
      <c r="F120" s="21">
        <v>0</v>
      </c>
      <c r="G120" s="42">
        <f t="shared" si="2"/>
        <v>-1.5</v>
      </c>
      <c r="H120" s="42">
        <f t="shared" si="3"/>
        <v>-100</v>
      </c>
    </row>
    <row r="121" spans="1:8" s="43" customFormat="1" ht="16.5" customHeight="1" hidden="1">
      <c r="A121" s="22" t="s">
        <v>116</v>
      </c>
      <c r="B121" s="24">
        <v>77306</v>
      </c>
      <c r="C121" s="16">
        <v>99220</v>
      </c>
      <c r="D121" s="16">
        <v>610</v>
      </c>
      <c r="E121" s="21">
        <v>0</v>
      </c>
      <c r="F121" s="21">
        <v>0</v>
      </c>
      <c r="G121" s="42">
        <f t="shared" si="2"/>
        <v>0</v>
      </c>
      <c r="H121" s="42" t="e">
        <f t="shared" si="3"/>
        <v>#DIV/0!</v>
      </c>
    </row>
    <row r="122" spans="1:8" s="43" customFormat="1" ht="16.5" customHeight="1">
      <c r="A122" s="81" t="s">
        <v>6</v>
      </c>
      <c r="B122" s="16">
        <v>77001</v>
      </c>
      <c r="C122" s="17" t="s">
        <v>39</v>
      </c>
      <c r="D122" s="16">
        <v>110</v>
      </c>
      <c r="E122" s="21">
        <v>1556</v>
      </c>
      <c r="F122" s="21">
        <v>350.3</v>
      </c>
      <c r="G122" s="42">
        <f t="shared" si="2"/>
        <v>-1205.7</v>
      </c>
      <c r="H122" s="42">
        <f t="shared" si="3"/>
        <v>-77.48714652956298</v>
      </c>
    </row>
    <row r="123" spans="1:8" s="43" customFormat="1" ht="15.75">
      <c r="A123" s="81"/>
      <c r="B123" s="16">
        <v>77001</v>
      </c>
      <c r="C123" s="17" t="s">
        <v>39</v>
      </c>
      <c r="D123" s="16">
        <v>240</v>
      </c>
      <c r="E123" s="21">
        <v>88.7</v>
      </c>
      <c r="F123" s="21">
        <v>0</v>
      </c>
      <c r="G123" s="42">
        <f t="shared" si="2"/>
        <v>-88.7</v>
      </c>
      <c r="H123" s="42">
        <f t="shared" si="3"/>
        <v>-100</v>
      </c>
    </row>
    <row r="124" spans="1:8" s="43" customFormat="1" ht="15.75" customHeight="1">
      <c r="A124" s="81"/>
      <c r="B124" s="16">
        <v>77001</v>
      </c>
      <c r="C124" s="17" t="s">
        <v>39</v>
      </c>
      <c r="D124" s="16">
        <v>850</v>
      </c>
      <c r="E124" s="21">
        <v>3.6</v>
      </c>
      <c r="F124" s="21">
        <v>0.7</v>
      </c>
      <c r="G124" s="42">
        <f t="shared" si="2"/>
        <v>-2.9000000000000004</v>
      </c>
      <c r="H124" s="42">
        <f t="shared" si="3"/>
        <v>-80.55555555555556</v>
      </c>
    </row>
    <row r="125" spans="1:8" s="43" customFormat="1" ht="15" customHeight="1" hidden="1">
      <c r="A125" s="81" t="s">
        <v>45</v>
      </c>
      <c r="B125" s="16">
        <v>77002</v>
      </c>
      <c r="C125" s="16">
        <v>99180</v>
      </c>
      <c r="D125" s="16">
        <v>110</v>
      </c>
      <c r="E125" s="21">
        <v>0</v>
      </c>
      <c r="F125" s="21">
        <v>0</v>
      </c>
      <c r="G125" s="42">
        <f t="shared" si="2"/>
        <v>0</v>
      </c>
      <c r="H125" s="42" t="e">
        <f t="shared" si="3"/>
        <v>#DIV/0!</v>
      </c>
    </row>
    <row r="126" spans="1:8" s="3" customFormat="1" ht="30" customHeight="1">
      <c r="A126" s="81"/>
      <c r="B126" s="16">
        <v>77002</v>
      </c>
      <c r="C126" s="16">
        <v>99180</v>
      </c>
      <c r="D126" s="16">
        <v>240</v>
      </c>
      <c r="E126" s="21">
        <v>118.4</v>
      </c>
      <c r="F126" s="21">
        <v>59.4</v>
      </c>
      <c r="G126" s="42">
        <f t="shared" si="2"/>
        <v>-59.00000000000001</v>
      </c>
      <c r="H126" s="42">
        <f t="shared" si="3"/>
        <v>-49.83108108108109</v>
      </c>
    </row>
    <row r="127" spans="1:8" s="3" customFormat="1" ht="24" customHeight="1">
      <c r="A127" s="26" t="s">
        <v>77</v>
      </c>
      <c r="B127" s="16">
        <v>77003</v>
      </c>
      <c r="C127" s="16">
        <v>99190</v>
      </c>
      <c r="D127" s="16">
        <v>240</v>
      </c>
      <c r="E127" s="21">
        <v>74</v>
      </c>
      <c r="F127" s="21">
        <v>0</v>
      </c>
      <c r="G127" s="42">
        <f t="shared" si="2"/>
        <v>-74</v>
      </c>
      <c r="H127" s="42">
        <f t="shared" si="3"/>
        <v>-100</v>
      </c>
    </row>
    <row r="128" spans="1:15" s="3" customFormat="1" ht="24" customHeight="1">
      <c r="A128" s="57" t="s">
        <v>148</v>
      </c>
      <c r="B128" s="24">
        <v>77005</v>
      </c>
      <c r="C128" s="33" t="s">
        <v>149</v>
      </c>
      <c r="D128" s="27" t="s">
        <v>150</v>
      </c>
      <c r="E128" s="21">
        <v>71.2</v>
      </c>
      <c r="F128" s="21">
        <v>17.2</v>
      </c>
      <c r="G128" s="64">
        <f t="shared" si="2"/>
        <v>-54</v>
      </c>
      <c r="H128" s="64">
        <f t="shared" si="3"/>
        <v>-75.84269662921349</v>
      </c>
      <c r="K128" s="59"/>
      <c r="L128" s="60"/>
      <c r="M128" s="61"/>
      <c r="N128" s="62"/>
      <c r="O128" s="63"/>
    </row>
    <row r="129" spans="1:15" s="3" customFormat="1" ht="24" customHeight="1">
      <c r="A129" s="57" t="s">
        <v>148</v>
      </c>
      <c r="B129" s="24">
        <v>77005</v>
      </c>
      <c r="C129" s="33" t="s">
        <v>72</v>
      </c>
      <c r="D129" s="27" t="s">
        <v>150</v>
      </c>
      <c r="E129" s="65">
        <v>0.7</v>
      </c>
      <c r="F129" s="21">
        <v>0</v>
      </c>
      <c r="G129" s="34">
        <f t="shared" si="2"/>
        <v>-0.7</v>
      </c>
      <c r="H129" s="34">
        <f t="shared" si="3"/>
        <v>-100</v>
      </c>
      <c r="K129" s="59"/>
      <c r="L129" s="60"/>
      <c r="M129" s="61"/>
      <c r="N129" s="62"/>
      <c r="O129" s="63"/>
    </row>
    <row r="130" spans="1:8" s="3" customFormat="1" ht="40.5" customHeight="1">
      <c r="A130" s="37" t="s">
        <v>114</v>
      </c>
      <c r="B130" s="38">
        <v>78000</v>
      </c>
      <c r="C130" s="39" t="s">
        <v>32</v>
      </c>
      <c r="D130" s="38"/>
      <c r="E130" s="40">
        <f>SUM(E131:E148)</f>
        <v>17404</v>
      </c>
      <c r="F130" s="40">
        <f>SUM(F131:F148)</f>
        <v>4428.003000000001</v>
      </c>
      <c r="G130" s="41">
        <f t="shared" si="2"/>
        <v>-12975.997</v>
      </c>
      <c r="H130" s="41">
        <f t="shared" si="3"/>
        <v>-74.55755573431395</v>
      </c>
    </row>
    <row r="131" spans="1:8" s="3" customFormat="1" ht="46.5" customHeight="1">
      <c r="A131" s="26" t="s">
        <v>7</v>
      </c>
      <c r="B131" s="16">
        <v>78001</v>
      </c>
      <c r="C131" s="16">
        <v>99200</v>
      </c>
      <c r="D131" s="16">
        <v>610</v>
      </c>
      <c r="E131" s="21">
        <v>1379</v>
      </c>
      <c r="F131" s="21">
        <v>344.7</v>
      </c>
      <c r="G131" s="42">
        <f t="shared" si="2"/>
        <v>-1034.3</v>
      </c>
      <c r="H131" s="42">
        <f t="shared" si="3"/>
        <v>-75.00362581580856</v>
      </c>
    </row>
    <row r="132" spans="1:8" s="3" customFormat="1" ht="15.75" customHeight="1">
      <c r="A132" s="81" t="s">
        <v>59</v>
      </c>
      <c r="B132" s="16">
        <v>78002</v>
      </c>
      <c r="C132" s="17" t="s">
        <v>39</v>
      </c>
      <c r="D132" s="16">
        <v>110</v>
      </c>
      <c r="E132" s="21">
        <v>994.6</v>
      </c>
      <c r="F132" s="21">
        <v>221.3</v>
      </c>
      <c r="G132" s="42">
        <f t="shared" si="2"/>
        <v>-773.3</v>
      </c>
      <c r="H132" s="42">
        <f t="shared" si="3"/>
        <v>-77.74984918560224</v>
      </c>
    </row>
    <row r="133" spans="1:8" s="3" customFormat="1" ht="15.75" customHeight="1">
      <c r="A133" s="81"/>
      <c r="B133" s="16">
        <v>78002</v>
      </c>
      <c r="C133" s="17" t="s">
        <v>39</v>
      </c>
      <c r="D133" s="16">
        <v>240</v>
      </c>
      <c r="E133" s="21">
        <v>347</v>
      </c>
      <c r="F133" s="21">
        <v>57.1</v>
      </c>
      <c r="G133" s="42">
        <f t="shared" si="2"/>
        <v>-289.9</v>
      </c>
      <c r="H133" s="42">
        <f t="shared" si="3"/>
        <v>-83.54466858789625</v>
      </c>
    </row>
    <row r="134" spans="1:8" s="3" customFormat="1" ht="15.75">
      <c r="A134" s="81"/>
      <c r="B134" s="16">
        <v>78002</v>
      </c>
      <c r="C134" s="17" t="s">
        <v>39</v>
      </c>
      <c r="D134" s="16">
        <v>850</v>
      </c>
      <c r="E134" s="21">
        <v>1</v>
      </c>
      <c r="F134" s="21">
        <v>0.003</v>
      </c>
      <c r="G134" s="42">
        <f t="shared" si="2"/>
        <v>-0.997</v>
      </c>
      <c r="H134" s="42">
        <f t="shared" si="3"/>
        <v>-99.7</v>
      </c>
    </row>
    <row r="135" spans="1:8" s="3" customFormat="1" ht="64.5" customHeight="1" hidden="1">
      <c r="A135" s="26" t="s">
        <v>142</v>
      </c>
      <c r="B135" s="16">
        <v>78002</v>
      </c>
      <c r="C135" s="17" t="s">
        <v>141</v>
      </c>
      <c r="D135" s="16">
        <v>240</v>
      </c>
      <c r="E135" s="21">
        <v>0</v>
      </c>
      <c r="F135" s="21">
        <v>0</v>
      </c>
      <c r="G135" s="42">
        <f t="shared" si="2"/>
        <v>0</v>
      </c>
      <c r="H135" s="42" t="e">
        <f t="shared" si="3"/>
        <v>#DIV/0!</v>
      </c>
    </row>
    <row r="136" spans="1:8" s="3" customFormat="1" ht="59.25" customHeight="1">
      <c r="A136" s="26" t="s">
        <v>8</v>
      </c>
      <c r="B136" s="16">
        <v>78003</v>
      </c>
      <c r="C136" s="17" t="s">
        <v>42</v>
      </c>
      <c r="D136" s="16">
        <v>610</v>
      </c>
      <c r="E136" s="21">
        <v>6316.2</v>
      </c>
      <c r="F136" s="21">
        <v>1443.7</v>
      </c>
      <c r="G136" s="42">
        <f t="shared" si="2"/>
        <v>-4872.5</v>
      </c>
      <c r="H136" s="42">
        <f t="shared" si="3"/>
        <v>-77.1429023780121</v>
      </c>
    </row>
    <row r="137" spans="1:8" s="3" customFormat="1" ht="15.75" customHeight="1">
      <c r="A137" s="81" t="s">
        <v>46</v>
      </c>
      <c r="B137" s="16">
        <v>78004</v>
      </c>
      <c r="C137" s="16">
        <v>99210</v>
      </c>
      <c r="D137" s="16">
        <v>240</v>
      </c>
      <c r="E137" s="21">
        <v>427.4</v>
      </c>
      <c r="F137" s="21">
        <v>79.9</v>
      </c>
      <c r="G137" s="42">
        <f t="shared" si="2"/>
        <v>-347.5</v>
      </c>
      <c r="H137" s="42">
        <f t="shared" si="3"/>
        <v>-81.30556855404772</v>
      </c>
    </row>
    <row r="138" spans="1:8" s="3" customFormat="1" ht="15.75" customHeight="1">
      <c r="A138" s="81"/>
      <c r="B138" s="16">
        <v>78004</v>
      </c>
      <c r="C138" s="16">
        <v>99220</v>
      </c>
      <c r="D138" s="16">
        <v>610</v>
      </c>
      <c r="E138" s="21">
        <v>2851.5</v>
      </c>
      <c r="F138" s="23">
        <v>712.9</v>
      </c>
      <c r="G138" s="42">
        <f t="shared" si="2"/>
        <v>-2138.6</v>
      </c>
      <c r="H138" s="42">
        <f t="shared" si="3"/>
        <v>-74.9991232684552</v>
      </c>
    </row>
    <row r="139" spans="1:8" s="3" customFormat="1" ht="31.5" hidden="1">
      <c r="A139" s="26" t="s">
        <v>78</v>
      </c>
      <c r="B139" s="16">
        <v>78005</v>
      </c>
      <c r="C139" s="16">
        <v>69100</v>
      </c>
      <c r="D139" s="16">
        <v>610</v>
      </c>
      <c r="E139" s="23">
        <v>0</v>
      </c>
      <c r="F139" s="23">
        <v>0</v>
      </c>
      <c r="G139" s="42">
        <f t="shared" si="2"/>
        <v>0</v>
      </c>
      <c r="H139" s="42" t="e">
        <f t="shared" si="3"/>
        <v>#DIV/0!</v>
      </c>
    </row>
    <row r="140" spans="1:8" s="3" customFormat="1" ht="36.75" customHeight="1" hidden="1">
      <c r="A140" s="81" t="s">
        <v>132</v>
      </c>
      <c r="B140" s="16">
        <v>78006</v>
      </c>
      <c r="C140" s="16">
        <v>69100</v>
      </c>
      <c r="D140" s="16">
        <v>610</v>
      </c>
      <c r="E140" s="23">
        <v>0</v>
      </c>
      <c r="F140" s="23">
        <v>0</v>
      </c>
      <c r="G140" s="42">
        <f t="shared" si="2"/>
        <v>0</v>
      </c>
      <c r="H140" s="42" t="e">
        <f t="shared" si="3"/>
        <v>#DIV/0!</v>
      </c>
    </row>
    <row r="141" spans="1:8" s="3" customFormat="1" ht="17.25" customHeight="1" hidden="1">
      <c r="A141" s="81"/>
      <c r="B141" s="16">
        <v>78006</v>
      </c>
      <c r="C141" s="16">
        <v>79200</v>
      </c>
      <c r="D141" s="16">
        <v>610</v>
      </c>
      <c r="E141" s="23">
        <v>0</v>
      </c>
      <c r="F141" s="21">
        <v>0</v>
      </c>
      <c r="G141" s="42">
        <f t="shared" si="2"/>
        <v>0</v>
      </c>
      <c r="H141" s="42" t="e">
        <f t="shared" si="3"/>
        <v>#DIV/0!</v>
      </c>
    </row>
    <row r="142" spans="1:8" s="3" customFormat="1" ht="17.25" customHeight="1">
      <c r="A142" s="83" t="s">
        <v>111</v>
      </c>
      <c r="B142" s="35">
        <v>78008</v>
      </c>
      <c r="C142" s="24">
        <v>72500</v>
      </c>
      <c r="D142" s="16">
        <v>610</v>
      </c>
      <c r="E142" s="21">
        <v>3577.1</v>
      </c>
      <c r="F142" s="21">
        <v>564.3</v>
      </c>
      <c r="G142" s="42">
        <f t="shared" si="2"/>
        <v>-3012.8</v>
      </c>
      <c r="H142" s="42">
        <f t="shared" si="3"/>
        <v>-84.22465125380896</v>
      </c>
    </row>
    <row r="143" spans="1:8" s="3" customFormat="1" ht="15.75" customHeight="1">
      <c r="A143" s="83"/>
      <c r="B143" s="35">
        <v>78008</v>
      </c>
      <c r="C143" s="24" t="s">
        <v>115</v>
      </c>
      <c r="D143" s="16">
        <v>610</v>
      </c>
      <c r="E143" s="21">
        <v>36.1</v>
      </c>
      <c r="F143" s="21">
        <v>0</v>
      </c>
      <c r="G143" s="42">
        <f t="shared" si="2"/>
        <v>-36.1</v>
      </c>
      <c r="H143" s="42">
        <f t="shared" si="3"/>
        <v>-100</v>
      </c>
    </row>
    <row r="144" spans="1:8" s="3" customFormat="1" ht="15.75" customHeight="1">
      <c r="A144" s="57" t="s">
        <v>147</v>
      </c>
      <c r="B144" s="24">
        <v>78009</v>
      </c>
      <c r="C144" s="33" t="s">
        <v>149</v>
      </c>
      <c r="D144" s="67">
        <v>110</v>
      </c>
      <c r="E144" s="21">
        <v>55.5</v>
      </c>
      <c r="F144" s="21">
        <v>4</v>
      </c>
      <c r="G144" s="42">
        <f t="shared" si="2"/>
        <v>-51.5</v>
      </c>
      <c r="H144" s="42">
        <f t="shared" si="3"/>
        <v>-92.7927927927928</v>
      </c>
    </row>
    <row r="145" spans="1:8" s="3" customFormat="1" ht="15.75" customHeight="1">
      <c r="A145" s="57" t="s">
        <v>147</v>
      </c>
      <c r="B145" s="24">
        <v>78009</v>
      </c>
      <c r="C145" s="33" t="s">
        <v>72</v>
      </c>
      <c r="D145" s="67">
        <v>110</v>
      </c>
      <c r="E145" s="21">
        <v>0.6</v>
      </c>
      <c r="F145" s="21">
        <v>0.1</v>
      </c>
      <c r="G145" s="42">
        <f t="shared" si="2"/>
        <v>-0.5</v>
      </c>
      <c r="H145" s="42">
        <f t="shared" si="3"/>
        <v>-83.33333333333333</v>
      </c>
    </row>
    <row r="146" spans="1:8" s="3" customFormat="1" ht="47.25">
      <c r="A146" s="22" t="s">
        <v>116</v>
      </c>
      <c r="B146" s="35">
        <v>78010</v>
      </c>
      <c r="C146" s="16">
        <v>99220</v>
      </c>
      <c r="D146" s="16">
        <v>610</v>
      </c>
      <c r="E146" s="21">
        <v>138</v>
      </c>
      <c r="F146" s="21">
        <v>0</v>
      </c>
      <c r="G146" s="42">
        <f t="shared" si="2"/>
        <v>-138</v>
      </c>
      <c r="H146" s="42">
        <f t="shared" si="3"/>
        <v>-100</v>
      </c>
    </row>
    <row r="147" spans="1:8" s="3" customFormat="1" ht="31.5" customHeight="1">
      <c r="A147" s="22" t="s">
        <v>133</v>
      </c>
      <c r="B147" s="35">
        <v>78011</v>
      </c>
      <c r="C147" s="16">
        <v>99220</v>
      </c>
      <c r="D147" s="16">
        <v>240</v>
      </c>
      <c r="E147" s="21">
        <v>280</v>
      </c>
      <c r="F147" s="21">
        <v>0</v>
      </c>
      <c r="G147" s="42">
        <f t="shared" si="2"/>
        <v>-280</v>
      </c>
      <c r="H147" s="42">
        <f t="shared" si="3"/>
        <v>-100</v>
      </c>
    </row>
    <row r="148" spans="1:8" s="3" customFormat="1" ht="31.5" customHeight="1">
      <c r="A148" s="57" t="s">
        <v>152</v>
      </c>
      <c r="B148" s="24" t="s">
        <v>158</v>
      </c>
      <c r="C148" s="33" t="s">
        <v>159</v>
      </c>
      <c r="D148" s="27" t="s">
        <v>153</v>
      </c>
      <c r="E148" s="66">
        <v>1000</v>
      </c>
      <c r="F148" s="21">
        <v>1000</v>
      </c>
      <c r="G148" s="42">
        <f>F148-E148</f>
        <v>0</v>
      </c>
      <c r="H148" s="42">
        <f>F148/E148*100-100</f>
        <v>0</v>
      </c>
    </row>
    <row r="149" spans="1:8" s="3" customFormat="1" ht="47.25">
      <c r="A149" s="37" t="s">
        <v>117</v>
      </c>
      <c r="B149" s="38">
        <v>79000</v>
      </c>
      <c r="C149" s="39" t="s">
        <v>32</v>
      </c>
      <c r="D149" s="38"/>
      <c r="E149" s="40">
        <f>SUM(E150:E156)</f>
        <v>1542.6</v>
      </c>
      <c r="F149" s="40">
        <f>SUM(F150:F156)</f>
        <v>117.30000000000001</v>
      </c>
      <c r="G149" s="41">
        <f t="shared" si="2"/>
        <v>-1425.3</v>
      </c>
      <c r="H149" s="41">
        <f t="shared" si="3"/>
        <v>-92.39595488136912</v>
      </c>
    </row>
    <row r="150" spans="1:8" s="3" customFormat="1" ht="47.25">
      <c r="A150" s="26" t="s">
        <v>139</v>
      </c>
      <c r="B150" s="16">
        <v>79001</v>
      </c>
      <c r="C150" s="16">
        <v>99990</v>
      </c>
      <c r="D150" s="16">
        <v>610</v>
      </c>
      <c r="E150" s="21">
        <v>320.5</v>
      </c>
      <c r="F150" s="21">
        <v>0</v>
      </c>
      <c r="G150" s="41">
        <f t="shared" si="2"/>
        <v>-320.5</v>
      </c>
      <c r="H150" s="41">
        <f t="shared" si="3"/>
        <v>-100</v>
      </c>
    </row>
    <row r="151" spans="1:8" s="3" customFormat="1" ht="32.25" customHeight="1">
      <c r="A151" s="20" t="s">
        <v>13</v>
      </c>
      <c r="B151" s="16">
        <v>79002</v>
      </c>
      <c r="C151" s="16">
        <v>99260</v>
      </c>
      <c r="D151" s="16">
        <v>240</v>
      </c>
      <c r="E151" s="21">
        <v>78.5</v>
      </c>
      <c r="F151" s="21">
        <v>4.9</v>
      </c>
      <c r="G151" s="42">
        <f t="shared" si="2"/>
        <v>-73.6</v>
      </c>
      <c r="H151" s="42">
        <f t="shared" si="3"/>
        <v>-93.75796178343948</v>
      </c>
    </row>
    <row r="152" spans="1:8" s="3" customFormat="1" ht="31.5" hidden="1">
      <c r="A152" s="22" t="s">
        <v>118</v>
      </c>
      <c r="B152" s="16">
        <v>79003</v>
      </c>
      <c r="C152" s="16">
        <v>99310</v>
      </c>
      <c r="D152" s="16">
        <v>610</v>
      </c>
      <c r="E152" s="21">
        <v>0</v>
      </c>
      <c r="F152" s="21">
        <v>0</v>
      </c>
      <c r="G152" s="42">
        <f t="shared" si="2"/>
        <v>0</v>
      </c>
      <c r="H152" s="42" t="e">
        <f t="shared" si="3"/>
        <v>#DIV/0!</v>
      </c>
    </row>
    <row r="153" spans="1:8" s="3" customFormat="1" ht="63">
      <c r="A153" s="20" t="s">
        <v>79</v>
      </c>
      <c r="B153" s="16">
        <v>79004</v>
      </c>
      <c r="C153" s="16">
        <v>99310</v>
      </c>
      <c r="D153" s="16">
        <v>610</v>
      </c>
      <c r="E153" s="21">
        <v>171.3</v>
      </c>
      <c r="F153" s="21">
        <v>76.5</v>
      </c>
      <c r="G153" s="42">
        <f t="shared" si="2"/>
        <v>-94.80000000000001</v>
      </c>
      <c r="H153" s="42">
        <f t="shared" si="3"/>
        <v>-55.3415061295972</v>
      </c>
    </row>
    <row r="154" spans="1:8" s="3" customFormat="1" ht="45" customHeight="1">
      <c r="A154" s="22" t="s">
        <v>80</v>
      </c>
      <c r="B154" s="16">
        <v>79005</v>
      </c>
      <c r="C154" s="16">
        <v>99310</v>
      </c>
      <c r="D154" s="16">
        <v>240</v>
      </c>
      <c r="E154" s="21">
        <v>110</v>
      </c>
      <c r="F154" s="21">
        <v>0</v>
      </c>
      <c r="G154" s="42">
        <f aca="true" t="shared" si="4" ref="G154:G162">F154-E154</f>
        <v>-110</v>
      </c>
      <c r="H154" s="42">
        <f aca="true" t="shared" si="5" ref="H154:H161">F154/E154*100-100</f>
        <v>-100</v>
      </c>
    </row>
    <row r="155" spans="1:8" s="3" customFormat="1" ht="31.5">
      <c r="A155" s="22" t="s">
        <v>119</v>
      </c>
      <c r="B155" s="16">
        <v>79008</v>
      </c>
      <c r="C155" s="16">
        <v>99310</v>
      </c>
      <c r="D155" s="16">
        <v>240</v>
      </c>
      <c r="E155" s="21">
        <v>131.8</v>
      </c>
      <c r="F155" s="21">
        <v>35.9</v>
      </c>
      <c r="G155" s="42">
        <f t="shared" si="4"/>
        <v>-95.9</v>
      </c>
      <c r="H155" s="42">
        <f t="shared" si="5"/>
        <v>-72.7617602427921</v>
      </c>
    </row>
    <row r="156" spans="1:8" s="3" customFormat="1" ht="31.5">
      <c r="A156" s="25" t="s">
        <v>12</v>
      </c>
      <c r="B156" s="16">
        <v>79012</v>
      </c>
      <c r="C156" s="16">
        <v>99230</v>
      </c>
      <c r="D156" s="16">
        <v>410</v>
      </c>
      <c r="E156" s="21">
        <v>730.5</v>
      </c>
      <c r="F156" s="21">
        <v>0</v>
      </c>
      <c r="G156" s="42">
        <f t="shared" si="4"/>
        <v>-730.5</v>
      </c>
      <c r="H156" s="42">
        <f t="shared" si="5"/>
        <v>-100</v>
      </c>
    </row>
    <row r="157" spans="1:8" s="3" customFormat="1" ht="47.25">
      <c r="A157" s="37" t="s">
        <v>120</v>
      </c>
      <c r="B157" s="38" t="s">
        <v>81</v>
      </c>
      <c r="C157" s="39" t="s">
        <v>32</v>
      </c>
      <c r="D157" s="38"/>
      <c r="E157" s="40">
        <f>SUM(E158:E165)</f>
        <v>4210.8</v>
      </c>
      <c r="F157" s="40">
        <f>SUM(F158:F165)</f>
        <v>28.4</v>
      </c>
      <c r="G157" s="41">
        <f t="shared" si="4"/>
        <v>-4182.400000000001</v>
      </c>
      <c r="H157" s="41">
        <f t="shared" si="5"/>
        <v>-99.32554383965042</v>
      </c>
    </row>
    <row r="158" spans="1:8" s="3" customFormat="1" ht="15.75" customHeight="1">
      <c r="A158" s="22" t="s">
        <v>121</v>
      </c>
      <c r="B158" s="16" t="s">
        <v>122</v>
      </c>
      <c r="C158" s="24">
        <v>99110</v>
      </c>
      <c r="D158" s="16">
        <v>240</v>
      </c>
      <c r="E158" s="21">
        <v>70</v>
      </c>
      <c r="F158" s="21">
        <v>0</v>
      </c>
      <c r="G158" s="41">
        <f t="shared" si="4"/>
        <v>-70</v>
      </c>
      <c r="H158" s="41">
        <f t="shared" si="5"/>
        <v>-100</v>
      </c>
    </row>
    <row r="159" spans="1:8" s="3" customFormat="1" ht="31.5">
      <c r="A159" s="22" t="s">
        <v>123</v>
      </c>
      <c r="B159" s="16" t="s">
        <v>124</v>
      </c>
      <c r="C159" s="24">
        <v>99110</v>
      </c>
      <c r="D159" s="16">
        <v>240</v>
      </c>
      <c r="E159" s="21">
        <v>96.4</v>
      </c>
      <c r="F159" s="21">
        <v>28.4</v>
      </c>
      <c r="G159" s="42">
        <f t="shared" si="4"/>
        <v>-68</v>
      </c>
      <c r="H159" s="42">
        <f t="shared" si="5"/>
        <v>-70.53941908713693</v>
      </c>
    </row>
    <row r="160" spans="1:8" s="3" customFormat="1" ht="15.75" hidden="1">
      <c r="A160" s="70" t="s">
        <v>125</v>
      </c>
      <c r="B160" s="16" t="s">
        <v>126</v>
      </c>
      <c r="C160" s="24">
        <v>72100</v>
      </c>
      <c r="D160" s="16">
        <v>240</v>
      </c>
      <c r="E160" s="21">
        <v>0</v>
      </c>
      <c r="F160" s="21">
        <v>0</v>
      </c>
      <c r="G160" s="42">
        <f t="shared" si="4"/>
        <v>0</v>
      </c>
      <c r="H160" s="42" t="e">
        <f t="shared" si="5"/>
        <v>#DIV/0!</v>
      </c>
    </row>
    <row r="161" spans="1:8" s="3" customFormat="1" ht="15.75" customHeight="1">
      <c r="A161" s="70"/>
      <c r="B161" s="16" t="s">
        <v>126</v>
      </c>
      <c r="C161" s="24" t="s">
        <v>134</v>
      </c>
      <c r="D161" s="16">
        <v>240</v>
      </c>
      <c r="E161" s="21">
        <v>180</v>
      </c>
      <c r="F161" s="21">
        <v>0</v>
      </c>
      <c r="G161" s="42">
        <f t="shared" si="4"/>
        <v>-180</v>
      </c>
      <c r="H161" s="42">
        <f t="shared" si="5"/>
        <v>-100</v>
      </c>
    </row>
    <row r="162" spans="1:8" s="3" customFormat="1" ht="15.75">
      <c r="A162" s="70"/>
      <c r="B162" s="16" t="s">
        <v>126</v>
      </c>
      <c r="C162" s="24" t="s">
        <v>135</v>
      </c>
      <c r="D162" s="16">
        <v>240</v>
      </c>
      <c r="E162" s="21">
        <v>74</v>
      </c>
      <c r="F162" s="21">
        <v>0</v>
      </c>
      <c r="G162" s="42">
        <f t="shared" si="4"/>
        <v>-74</v>
      </c>
      <c r="H162" s="42">
        <v>0</v>
      </c>
    </row>
    <row r="163" spans="1:8" s="3" customFormat="1" ht="15.75">
      <c r="A163" s="70"/>
      <c r="B163" s="16" t="s">
        <v>126</v>
      </c>
      <c r="C163" s="24" t="s">
        <v>136</v>
      </c>
      <c r="D163" s="16">
        <v>240</v>
      </c>
      <c r="E163" s="21">
        <v>140.3</v>
      </c>
      <c r="F163" s="21">
        <v>0</v>
      </c>
      <c r="G163" s="42">
        <f aca="true" t="shared" si="6" ref="G163:G172">F163-E163</f>
        <v>-140.3</v>
      </c>
      <c r="H163" s="42">
        <v>1</v>
      </c>
    </row>
    <row r="164" spans="1:8" s="3" customFormat="1" ht="47.25">
      <c r="A164" s="22" t="s">
        <v>137</v>
      </c>
      <c r="B164" s="16" t="s">
        <v>138</v>
      </c>
      <c r="C164" s="24">
        <v>99110</v>
      </c>
      <c r="D164" s="16">
        <v>240</v>
      </c>
      <c r="E164" s="21">
        <v>100</v>
      </c>
      <c r="F164" s="21">
        <v>0</v>
      </c>
      <c r="G164" s="42">
        <f t="shared" si="6"/>
        <v>-100</v>
      </c>
      <c r="H164" s="42">
        <v>2</v>
      </c>
    </row>
    <row r="165" spans="1:8" s="3" customFormat="1" ht="47.25">
      <c r="A165" s="22" t="s">
        <v>127</v>
      </c>
      <c r="B165" s="16" t="s">
        <v>128</v>
      </c>
      <c r="C165" s="24">
        <v>55550</v>
      </c>
      <c r="D165" s="16">
        <v>240</v>
      </c>
      <c r="E165" s="21">
        <v>3550.1</v>
      </c>
      <c r="F165" s="21">
        <v>0</v>
      </c>
      <c r="G165" s="42">
        <f t="shared" si="6"/>
        <v>-3550.1</v>
      </c>
      <c r="H165" s="42">
        <v>3</v>
      </c>
    </row>
    <row r="166" spans="1:8" s="3" customFormat="1" ht="63" hidden="1">
      <c r="A166" s="46" t="s">
        <v>143</v>
      </c>
      <c r="B166" s="47">
        <v>99300</v>
      </c>
      <c r="C166" s="48">
        <v>51200</v>
      </c>
      <c r="D166" s="38">
        <v>200</v>
      </c>
      <c r="E166" s="45">
        <v>0</v>
      </c>
      <c r="F166" s="45">
        <v>0</v>
      </c>
      <c r="G166" s="40">
        <f t="shared" si="6"/>
        <v>0</v>
      </c>
      <c r="H166" s="40" t="e">
        <f>F166/E166*100-100</f>
        <v>#DIV/0!</v>
      </c>
    </row>
    <row r="167" spans="1:8" s="3" customFormat="1" ht="47.25">
      <c r="A167" s="46" t="s">
        <v>49</v>
      </c>
      <c r="B167" s="38">
        <v>99300</v>
      </c>
      <c r="C167" s="39" t="s">
        <v>50</v>
      </c>
      <c r="D167" s="38">
        <v>240</v>
      </c>
      <c r="E167" s="40">
        <v>48.7</v>
      </c>
      <c r="F167" s="40">
        <v>0</v>
      </c>
      <c r="G167" s="41">
        <f t="shared" si="6"/>
        <v>-48.7</v>
      </c>
      <c r="H167" s="41">
        <v>4</v>
      </c>
    </row>
    <row r="168" spans="1:16" s="3" customFormat="1" ht="94.5">
      <c r="A168" s="37" t="s">
        <v>51</v>
      </c>
      <c r="B168" s="38">
        <v>99300</v>
      </c>
      <c r="C168" s="39" t="s">
        <v>52</v>
      </c>
      <c r="D168" s="38">
        <v>240</v>
      </c>
      <c r="E168" s="40">
        <v>1.4</v>
      </c>
      <c r="F168" s="40">
        <v>0</v>
      </c>
      <c r="G168" s="41">
        <f t="shared" si="6"/>
        <v>-1.4</v>
      </c>
      <c r="H168" s="41">
        <v>5</v>
      </c>
      <c r="L168" s="69"/>
      <c r="M168" s="69"/>
      <c r="N168" s="69"/>
      <c r="O168" s="69"/>
      <c r="P168" s="69"/>
    </row>
    <row r="169" spans="1:8" s="3" customFormat="1" ht="15.75">
      <c r="A169" s="37" t="s">
        <v>129</v>
      </c>
      <c r="B169" s="38">
        <v>99300</v>
      </c>
      <c r="C169" s="38">
        <v>99050</v>
      </c>
      <c r="D169" s="38">
        <v>240</v>
      </c>
      <c r="E169" s="40">
        <v>296.2</v>
      </c>
      <c r="F169" s="40">
        <v>0</v>
      </c>
      <c r="G169" s="41">
        <f t="shared" si="6"/>
        <v>-296.2</v>
      </c>
      <c r="H169" s="41">
        <v>6</v>
      </c>
    </row>
    <row r="170" spans="1:8" s="3" customFormat="1" ht="31.5">
      <c r="A170" s="37" t="s">
        <v>27</v>
      </c>
      <c r="B170" s="38">
        <v>99400</v>
      </c>
      <c r="C170" s="39" t="s">
        <v>47</v>
      </c>
      <c r="D170" s="38">
        <v>870</v>
      </c>
      <c r="E170" s="40">
        <v>549.6</v>
      </c>
      <c r="F170" s="40">
        <v>0</v>
      </c>
      <c r="G170" s="41">
        <f t="shared" si="6"/>
        <v>-549.6</v>
      </c>
      <c r="H170" s="41">
        <v>7</v>
      </c>
    </row>
    <row r="171" spans="1:8" s="3" customFormat="1" ht="31.5">
      <c r="A171" s="37" t="s">
        <v>17</v>
      </c>
      <c r="B171" s="38">
        <v>95000</v>
      </c>
      <c r="C171" s="39" t="s">
        <v>48</v>
      </c>
      <c r="D171" s="38">
        <v>730</v>
      </c>
      <c r="E171" s="40">
        <v>7</v>
      </c>
      <c r="F171" s="40">
        <v>0</v>
      </c>
      <c r="G171" s="41">
        <f t="shared" si="6"/>
        <v>-7</v>
      </c>
      <c r="H171" s="41">
        <v>8</v>
      </c>
    </row>
    <row r="172" spans="1:8" s="3" customFormat="1" ht="15.75" hidden="1">
      <c r="A172" s="37" t="s">
        <v>130</v>
      </c>
      <c r="B172" s="38"/>
      <c r="C172" s="39"/>
      <c r="D172" s="38"/>
      <c r="E172" s="40">
        <v>0</v>
      </c>
      <c r="F172" s="40">
        <v>0</v>
      </c>
      <c r="G172" s="41">
        <f t="shared" si="6"/>
        <v>0</v>
      </c>
      <c r="H172" s="41">
        <v>9</v>
      </c>
    </row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</sheetData>
  <sheetProtection/>
  <mergeCells count="46">
    <mergeCell ref="E3:G3"/>
    <mergeCell ref="A125:A126"/>
    <mergeCell ref="A132:A134"/>
    <mergeCell ref="A137:A138"/>
    <mergeCell ref="A140:A141"/>
    <mergeCell ref="A142:A143"/>
    <mergeCell ref="A98:A101"/>
    <mergeCell ref="A106:A107"/>
    <mergeCell ref="A108:A110"/>
    <mergeCell ref="A111:A112"/>
    <mergeCell ref="A113:A116"/>
    <mergeCell ref="A122:A124"/>
    <mergeCell ref="A96:A97"/>
    <mergeCell ref="A63:A64"/>
    <mergeCell ref="A75:A76"/>
    <mergeCell ref="A79:A80"/>
    <mergeCell ref="A84:A86"/>
    <mergeCell ref="A88:A89"/>
    <mergeCell ref="A90:A92"/>
    <mergeCell ref="A73:A74"/>
    <mergeCell ref="A25:A26"/>
    <mergeCell ref="A47:A48"/>
    <mergeCell ref="A27:A30"/>
    <mergeCell ref="A31:A32"/>
    <mergeCell ref="A33:A35"/>
    <mergeCell ref="A40:A42"/>
    <mergeCell ref="F6:F7"/>
    <mergeCell ref="A6:A7"/>
    <mergeCell ref="B6:C6"/>
    <mergeCell ref="D6:D7"/>
    <mergeCell ref="A65:A67"/>
    <mergeCell ref="A68:A69"/>
    <mergeCell ref="A60:A61"/>
    <mergeCell ref="A10:A14"/>
    <mergeCell ref="A15:A17"/>
    <mergeCell ref="A21:A23"/>
    <mergeCell ref="L168:P168"/>
    <mergeCell ref="A160:A163"/>
    <mergeCell ref="C1:D1"/>
    <mergeCell ref="E6:E7"/>
    <mergeCell ref="E1:H1"/>
    <mergeCell ref="E2:H2"/>
    <mergeCell ref="G6:H6"/>
    <mergeCell ref="A4:H4"/>
    <mergeCell ref="E5:F5"/>
    <mergeCell ref="G5:H5"/>
  </mergeCells>
  <printOptions/>
  <pageMargins left="0.2362204724409449" right="0.35433070866141736" top="0.11811023622047245" bottom="0.2362204724409449" header="0.31496062992125984" footer="0.31496062992125984"/>
  <pageSetup fitToHeight="5" fitToWidth="1" horizontalDpi="600" verticalDpi="600" orientation="portrait" paperSize="9" scale="86" r:id="rId3"/>
  <rowBreaks count="4" manualBreakCount="4">
    <brk id="43" max="7" man="1"/>
    <brk id="77" max="7" man="1"/>
    <brk id="120" max="7" man="1"/>
    <brk id="15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2020-04-15T05:48:33Z</cp:lastPrinted>
  <dcterms:created xsi:type="dcterms:W3CDTF">2014-11-10T14:48:23Z</dcterms:created>
  <dcterms:modified xsi:type="dcterms:W3CDTF">2020-04-15T05:48:57Z</dcterms:modified>
  <cp:category/>
  <cp:version/>
  <cp:contentType/>
  <cp:contentStatus/>
</cp:coreProperties>
</file>